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<sst xmlns="http://schemas.openxmlformats.org/spreadsheetml/2006/main" count="65" uniqueCount="56">
  <si>
    <t>潍坊财产险公司机动车辆保险理赔服务规范测评评分汇总表</t>
  </si>
  <si>
    <t>报送单位：潍坊市保险行业协会</t>
  </si>
  <si>
    <r>
      <rPr>
        <sz val="11"/>
        <rFont val="宋体"/>
        <charset val="134"/>
        <scheme val="minor"/>
      </rPr>
      <t>公司</t>
    </r>
    <r>
      <rPr>
        <vertAlign val="superscript"/>
        <sz val="15"/>
        <rFont val="宋体"/>
        <charset val="134"/>
      </rPr>
      <t xml:space="preserve"> 分类</t>
    </r>
  </si>
  <si>
    <t>资源配置10分</t>
  </si>
  <si>
    <t>风险防范15分</t>
  </si>
  <si>
    <t>理赔服务65分</t>
  </si>
  <si>
    <t>投诉管理10分</t>
  </si>
  <si>
    <t>合计</t>
  </si>
  <si>
    <t>制度建设、服务资源、措施配置10分</t>
  </si>
  <si>
    <t>理赔岗位、流程环节管控2分</t>
  </si>
  <si>
    <t>反保险欺诈工作3分</t>
  </si>
  <si>
    <t>上传理赔数据情况8分</t>
  </si>
  <si>
    <t>其他项目2分</t>
  </si>
  <si>
    <t>理赔服务相关制度4分</t>
  </si>
  <si>
    <t>5000元以上赔案结案周期15分</t>
  </si>
  <si>
    <t>5000元以下赔案结案周期15分</t>
  </si>
  <si>
    <t>车险结案率15分</t>
  </si>
  <si>
    <t>客户有效投诉率10分</t>
  </si>
  <si>
    <t>理赔服务的相关措施6分</t>
  </si>
  <si>
    <t>制度建设、客户回访、投诉处理、应急机制等10分</t>
  </si>
  <si>
    <t>交强险7.5分</t>
  </si>
  <si>
    <t>商业险7.5分</t>
  </si>
  <si>
    <t>大家保险</t>
  </si>
  <si>
    <t>安诚保险</t>
  </si>
  <si>
    <t>安华保险</t>
  </si>
  <si>
    <t>安盛保险</t>
  </si>
  <si>
    <t>渤海保险</t>
  </si>
  <si>
    <t>大地保险</t>
  </si>
  <si>
    <t>鼎和财险</t>
  </si>
  <si>
    <t>都邦保险</t>
  </si>
  <si>
    <t>国任财险</t>
  </si>
  <si>
    <t>国泰产险</t>
  </si>
  <si>
    <t>华安保险</t>
  </si>
  <si>
    <t>华海保险</t>
  </si>
  <si>
    <t>华泰保险</t>
  </si>
  <si>
    <t>利宝保险</t>
  </si>
  <si>
    <t>平安保险</t>
  </si>
  <si>
    <t>人保财险</t>
  </si>
  <si>
    <t>人寿财险</t>
  </si>
  <si>
    <t>太平财险</t>
  </si>
  <si>
    <t>太平洋保险</t>
  </si>
  <si>
    <t>泰山保险</t>
  </si>
  <si>
    <t>天安保险</t>
  </si>
  <si>
    <t>亚太保险</t>
  </si>
  <si>
    <t>阳光保险</t>
  </si>
  <si>
    <t>英大泰和</t>
  </si>
  <si>
    <t>永安保险</t>
  </si>
  <si>
    <t>永诚保险</t>
  </si>
  <si>
    <t>长安责任</t>
  </si>
  <si>
    <t>长江财险</t>
  </si>
  <si>
    <t>浙商保险</t>
  </si>
  <si>
    <t>中华联合</t>
  </si>
  <si>
    <t>中路保险</t>
  </si>
  <si>
    <t>中煤保险</t>
  </si>
  <si>
    <t>中银保险</t>
  </si>
  <si>
    <t>紫金保险</t>
  </si>
</sst>
</file>

<file path=xl/styles.xml><?xml version="1.0" encoding="utf-8"?>
<styleSheet xmlns="http://schemas.openxmlformats.org/spreadsheetml/2006/main">
  <numFmts count="8">
    <numFmt numFmtId="176" formatCode="0.0_);[Red]\(0.0\)"/>
    <numFmt numFmtId="44" formatCode="_ &quot;￥&quot;* #,##0.00_ ;_ &quot;￥&quot;* \-#,##0.00_ ;_ &quot;￥&quot;* &quot;-&quot;??_ ;_ @_ "/>
    <numFmt numFmtId="177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);[Red]\(0\)"/>
    <numFmt numFmtId="179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2" borderId="1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3" borderId="14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21" fillId="18" borderId="1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&#36130;&#20135;&#38505;&#24037;&#20316;\&#29702;&#36180;\2021&#24180;&#29702;&#36180;&#26381;&#21153;&#27979;&#35780;\&#28493;&#22346;&#22320;&#21306;&#36710;&#38505;&#29702;&#36180;&#26381;&#21153;&#35268;&#33539;&#27979;&#35780;&#35780;&#20998;2021&#24180;&#20108;&#23395;&#24230;\&#28493;&#22346;&#22320;&#21306;&#36710;&#38505;&#29702;&#36180;&#26381;&#21153;&#35268;&#33539;&#35780;&#27979;&#35780;&#20998;2021&#24180;&#20108;&#23395;&#24230;-&#23385;&#20912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母表"/>
      <sheetName val="亿元投诉件数"/>
      <sheetName val="保费基础表"/>
      <sheetName val="投诉基础表"/>
      <sheetName val="全省地市"/>
      <sheetName val="全省公司"/>
      <sheetName val="潍坊"/>
    </sheetNames>
    <sheetDataSet>
      <sheetData sheetId="0"/>
      <sheetData sheetId="1">
        <row r="1">
          <cell r="A1" t="str">
            <v>公司</v>
          </cell>
          <cell r="B1" t="str">
            <v>5000元以上赔案结案周期交强险计算过程</v>
          </cell>
        </row>
        <row r="1">
          <cell r="F1" t="str">
            <v>5000元以上赔案结案周期商业险计算过程</v>
          </cell>
        </row>
        <row r="1">
          <cell r="J1" t="str">
            <v>5000元以下赔案结案周期交强险计算过程</v>
          </cell>
        </row>
        <row r="1">
          <cell r="N1" t="str">
            <v>5000元以下赔案结案周期交强险计算过程</v>
          </cell>
        </row>
        <row r="1">
          <cell r="R1" t="str">
            <v>交强险结案周期律计算过程</v>
          </cell>
        </row>
        <row r="1">
          <cell r="V1" t="str">
            <v>商业险结案周期律计算过程</v>
          </cell>
        </row>
        <row r="1">
          <cell r="Z1" t="str">
            <v>5000元以上赔案结案周期15分</v>
          </cell>
        </row>
        <row r="1">
          <cell r="AC1" t="str">
            <v>5000元以下赔案结案周期15分</v>
          </cell>
        </row>
        <row r="1">
          <cell r="AF1" t="str">
            <v>车险结案率15分</v>
          </cell>
        </row>
        <row r="2">
          <cell r="B2" t="str">
            <v>5000元以上交强险结案周期率</v>
          </cell>
          <cell r="C2" t="str">
            <v>5000元以上交强险结案周期率平均值</v>
          </cell>
          <cell r="D2" t="str">
            <v>与均值相比</v>
          </cell>
          <cell r="E2" t="str">
            <v>公式计算分值</v>
          </cell>
          <cell r="F2" t="str">
            <v>5000元以上商业险结案周期率</v>
          </cell>
          <cell r="G2" t="str">
            <v>5000元以上商业险结案周期率平均值</v>
          </cell>
          <cell r="H2" t="str">
            <v>与均值相比</v>
          </cell>
          <cell r="I2" t="str">
            <v>公式计算分值</v>
          </cell>
          <cell r="J2" t="str">
            <v>5000元以下交强险结案周期率</v>
          </cell>
          <cell r="K2" t="str">
            <v>5000元以下交强险结案周期率平均值</v>
          </cell>
          <cell r="L2" t="str">
            <v>与均值相比</v>
          </cell>
          <cell r="M2" t="str">
            <v>公式计算分值</v>
          </cell>
          <cell r="N2" t="str">
            <v>5000元以下商业险结案周期率</v>
          </cell>
          <cell r="O2" t="str">
            <v>5000元以下商业险结案周期率平均值</v>
          </cell>
          <cell r="P2" t="str">
            <v>与均值相比</v>
          </cell>
          <cell r="Q2" t="str">
            <v>公式计算分值</v>
          </cell>
          <cell r="R2" t="str">
            <v>交强险件数结案周期率</v>
          </cell>
          <cell r="S2" t="str">
            <v>交强险结案周期率均值</v>
          </cell>
          <cell r="T2" t="str">
            <v>与均值相比</v>
          </cell>
          <cell r="U2" t="str">
            <v>公式计算分值</v>
          </cell>
          <cell r="V2" t="str">
            <v>商业险件数结案周期率</v>
          </cell>
          <cell r="W2" t="str">
            <v>商业险结案周期率均值</v>
          </cell>
          <cell r="X2" t="str">
            <v>与均值相比</v>
          </cell>
          <cell r="Y2" t="str">
            <v>公式计算分值</v>
          </cell>
        </row>
        <row r="3">
          <cell r="Z3" t="str">
            <v>交强险7.5分</v>
          </cell>
          <cell r="AA3" t="str">
            <v>商业险7.5分</v>
          </cell>
          <cell r="AB3" t="str">
            <v>合计</v>
          </cell>
          <cell r="AC3" t="str">
            <v>交强险7.5分</v>
          </cell>
          <cell r="AD3" t="str">
            <v>商业险7.5分</v>
          </cell>
          <cell r="AE3" t="str">
            <v>合计</v>
          </cell>
          <cell r="AF3" t="str">
            <v>交强险7.5分</v>
          </cell>
          <cell r="AG3" t="str">
            <v>商业险7.5分</v>
          </cell>
          <cell r="AH3" t="str">
            <v>合计</v>
          </cell>
        </row>
        <row r="4">
          <cell r="A4" t="str">
            <v>大家保险</v>
          </cell>
          <cell r="B4">
            <v>93.9893617021277</v>
          </cell>
          <cell r="C4">
            <v>63.0687382297552</v>
          </cell>
          <cell r="D4">
            <v>30.9206234723725</v>
          </cell>
          <cell r="E4">
            <v>6.1841246944745</v>
          </cell>
          <cell r="F4">
            <v>38.1896551724138</v>
          </cell>
          <cell r="G4">
            <v>23.9972937355862</v>
          </cell>
          <cell r="H4">
            <v>14.1923614368276</v>
          </cell>
          <cell r="I4">
            <v>2.83847228736552</v>
          </cell>
          <cell r="J4">
            <v>7.13584398117014</v>
          </cell>
          <cell r="K4">
            <v>6.33775027800039</v>
          </cell>
          <cell r="L4">
            <v>0.798093703169751</v>
          </cell>
          <cell r="M4">
            <v>0.399046851584875</v>
          </cell>
          <cell r="N4">
            <v>8.46384479717813</v>
          </cell>
          <cell r="O4">
            <v>6.63551630850901</v>
          </cell>
          <cell r="P4">
            <v>1.82832848866912</v>
          </cell>
          <cell r="Q4">
            <v>0.91416424433456</v>
          </cell>
          <cell r="R4">
            <v>0.928536703937773</v>
          </cell>
          <cell r="S4">
            <v>0.952633165576667</v>
          </cell>
          <cell r="T4">
            <v>-0.024096461638894</v>
          </cell>
          <cell r="U4">
            <v>-1.2048230819447</v>
          </cell>
          <cell r="V4">
            <v>0.924100156494523</v>
          </cell>
          <cell r="W4">
            <v>0.954370697792205</v>
          </cell>
          <cell r="X4">
            <v>-0.0302705412976819</v>
          </cell>
          <cell r="Y4">
            <v>-1.5135270648841</v>
          </cell>
          <cell r="Z4">
            <v>1.3158753055255</v>
          </cell>
          <cell r="AA4">
            <v>4.66152771263448</v>
          </cell>
          <cell r="AB4">
            <v>5.97740301815998</v>
          </cell>
          <cell r="AC4">
            <v>7.10095314841512</v>
          </cell>
          <cell r="AD4">
            <v>6.58583575566544</v>
          </cell>
          <cell r="AE4">
            <v>13.6867889040806</v>
          </cell>
          <cell r="AF4">
            <v>6.2951769180553</v>
          </cell>
          <cell r="AG4">
            <v>5.9864729351159</v>
          </cell>
          <cell r="AH4">
            <v>12.2816498531712</v>
          </cell>
        </row>
        <row r="5">
          <cell r="A5" t="str">
            <v>安诚保险</v>
          </cell>
          <cell r="B5">
            <v>63.5960264900662</v>
          </cell>
          <cell r="C5">
            <v>63.0687382297552</v>
          </cell>
          <cell r="D5">
            <v>0.527288260311003</v>
          </cell>
          <cell r="E5">
            <v>0.105457652062201</v>
          </cell>
          <cell r="F5">
            <v>25.2728337236534</v>
          </cell>
          <cell r="G5">
            <v>23.9972937355862</v>
          </cell>
          <cell r="H5">
            <v>1.2755399880672</v>
          </cell>
          <cell r="I5">
            <v>0.25510799761344</v>
          </cell>
          <cell r="J5">
            <v>5.36470274593442</v>
          </cell>
          <cell r="K5">
            <v>6.33775027800039</v>
          </cell>
          <cell r="L5">
            <v>-0.973047532065969</v>
          </cell>
          <cell r="M5">
            <v>-0.486523766032985</v>
          </cell>
          <cell r="N5">
            <v>6.5894526034713</v>
          </cell>
          <cell r="O5">
            <v>6.63551630850901</v>
          </cell>
          <cell r="P5">
            <v>-0.0460637050377102</v>
          </cell>
          <cell r="Q5">
            <v>-0.0230318525188551</v>
          </cell>
          <cell r="R5">
            <v>0.965029255681045</v>
          </cell>
          <cell r="S5">
            <v>0.952633165576667</v>
          </cell>
          <cell r="T5">
            <v>0.012396090104378</v>
          </cell>
          <cell r="U5">
            <v>0.619804505218902</v>
          </cell>
          <cell r="V5">
            <v>0.974114635187029</v>
          </cell>
          <cell r="W5">
            <v>0.954370697792205</v>
          </cell>
          <cell r="X5">
            <v>0.0197439373948241</v>
          </cell>
          <cell r="Y5">
            <v>0.987196869741203</v>
          </cell>
          <cell r="Z5">
            <v>7.3945423479378</v>
          </cell>
          <cell r="AA5">
            <v>7.24489200238656</v>
          </cell>
          <cell r="AB5">
            <v>14.6394343503244</v>
          </cell>
          <cell r="AC5">
            <v>7.98652376603298</v>
          </cell>
          <cell r="AD5">
            <v>7.52303185251886</v>
          </cell>
          <cell r="AE5">
            <v>15.5095556185518</v>
          </cell>
          <cell r="AF5">
            <v>8.1198045052189</v>
          </cell>
          <cell r="AG5">
            <v>8.4871968697412</v>
          </cell>
          <cell r="AH5">
            <v>16.6070013749601</v>
          </cell>
        </row>
        <row r="6">
          <cell r="A6" t="str">
            <v>安华保险</v>
          </cell>
          <cell r="B6">
            <v>84.031746031746</v>
          </cell>
          <cell r="C6">
            <v>63.0687382297552</v>
          </cell>
          <cell r="D6">
            <v>20.9630078019908</v>
          </cell>
          <cell r="E6">
            <v>4.19260156039816</v>
          </cell>
          <cell r="F6">
            <v>30.4460431654676</v>
          </cell>
          <cell r="G6">
            <v>23.9972937355862</v>
          </cell>
          <cell r="H6">
            <v>6.4487494298814</v>
          </cell>
          <cell r="I6">
            <v>1.28974988597628</v>
          </cell>
          <cell r="J6">
            <v>9.2191894127378</v>
          </cell>
          <cell r="K6">
            <v>6.33775027800039</v>
          </cell>
          <cell r="L6">
            <v>2.88143913473741</v>
          </cell>
          <cell r="M6">
            <v>1.4407195673687</v>
          </cell>
          <cell r="N6">
            <v>12.4515050167224</v>
          </cell>
          <cell r="O6">
            <v>6.63551630850901</v>
          </cell>
          <cell r="P6">
            <v>5.81598870821339</v>
          </cell>
          <cell r="Q6">
            <v>2.90799435410669</v>
          </cell>
          <cell r="R6">
            <v>0.961950696677385</v>
          </cell>
          <cell r="S6">
            <v>0.952633165576667</v>
          </cell>
          <cell r="T6">
            <v>0.00931753110071798</v>
          </cell>
          <cell r="U6">
            <v>0.465876555035899</v>
          </cell>
          <cell r="V6">
            <v>0.923133776792313</v>
          </cell>
          <cell r="W6">
            <v>0.954370697792205</v>
          </cell>
          <cell r="X6">
            <v>-0.0312369209998919</v>
          </cell>
          <cell r="Y6">
            <v>-1.5618460499946</v>
          </cell>
          <cell r="Z6">
            <v>3.30739843960184</v>
          </cell>
          <cell r="AA6">
            <v>6.21025011402372</v>
          </cell>
          <cell r="AB6">
            <v>9.51764855362556</v>
          </cell>
          <cell r="AC6">
            <v>6.0592804326313</v>
          </cell>
          <cell r="AD6">
            <v>4.59200564589331</v>
          </cell>
          <cell r="AE6">
            <v>10.6512860785246</v>
          </cell>
          <cell r="AF6">
            <v>7.9658765550359</v>
          </cell>
          <cell r="AG6">
            <v>5.9381539500054</v>
          </cell>
          <cell r="AH6">
            <v>13.9040305050413</v>
          </cell>
        </row>
        <row r="7">
          <cell r="A7" t="str">
            <v>安盛保险</v>
          </cell>
          <cell r="B7">
            <v>51.7962962962963</v>
          </cell>
          <cell r="C7">
            <v>63.0687382297552</v>
          </cell>
          <cell r="D7">
            <v>-11.2724419334589</v>
          </cell>
          <cell r="E7">
            <v>-2.25448838669178</v>
          </cell>
          <cell r="F7">
            <v>23.0100619195046</v>
          </cell>
          <cell r="G7">
            <v>23.9972937355862</v>
          </cell>
          <cell r="H7">
            <v>-0.9872318160816</v>
          </cell>
          <cell r="I7">
            <v>-0.19744636321632</v>
          </cell>
          <cell r="J7">
            <v>4.76746751654817</v>
          </cell>
          <cell r="K7">
            <v>6.33775027800039</v>
          </cell>
          <cell r="L7">
            <v>-1.57028276145222</v>
          </cell>
          <cell r="M7">
            <v>-0.78514138072611</v>
          </cell>
          <cell r="N7">
            <v>5.15276179516686</v>
          </cell>
          <cell r="O7">
            <v>6.63551630850901</v>
          </cell>
          <cell r="P7">
            <v>-1.48275451334215</v>
          </cell>
          <cell r="Q7">
            <v>-0.741377256671075</v>
          </cell>
          <cell r="R7">
            <v>0.98071511907213</v>
          </cell>
          <cell r="S7">
            <v>0.952633165576667</v>
          </cell>
          <cell r="T7">
            <v>0.0280819534954631</v>
          </cell>
          <cell r="U7">
            <v>1.40409767477315</v>
          </cell>
          <cell r="V7">
            <v>0.981895356895357</v>
          </cell>
          <cell r="W7">
            <v>0.954370697792205</v>
          </cell>
          <cell r="X7">
            <v>0.027524659103152</v>
          </cell>
          <cell r="Y7">
            <v>1.3762329551576</v>
          </cell>
          <cell r="Z7">
            <v>9.75448838669178</v>
          </cell>
          <cell r="AA7">
            <v>7.69744636321632</v>
          </cell>
          <cell r="AB7">
            <v>17.4519347499081</v>
          </cell>
          <cell r="AC7">
            <v>8.28514138072611</v>
          </cell>
          <cell r="AD7">
            <v>8.24137725667108</v>
          </cell>
          <cell r="AE7">
            <v>16.5265186373972</v>
          </cell>
          <cell r="AF7">
            <v>8.90409767477315</v>
          </cell>
          <cell r="AG7">
            <v>8.8762329551576</v>
          </cell>
          <cell r="AH7">
            <v>17.7803306299308</v>
          </cell>
        </row>
        <row r="8">
          <cell r="A8" t="str">
            <v>渤海保险</v>
          </cell>
          <cell r="B8">
            <v>68.7647058823529</v>
          </cell>
          <cell r="C8">
            <v>63.0687382297552</v>
          </cell>
          <cell r="D8">
            <v>5.6959676525977</v>
          </cell>
          <cell r="E8">
            <v>1.13919353051954</v>
          </cell>
          <cell r="F8">
            <v>19.2241379310345</v>
          </cell>
          <cell r="G8">
            <v>23.9972937355862</v>
          </cell>
          <cell r="H8">
            <v>-4.7731558045517</v>
          </cell>
          <cell r="I8">
            <v>-0.95463116091034</v>
          </cell>
          <cell r="J8">
            <v>6.14769230769231</v>
          </cell>
          <cell r="K8">
            <v>6.33775027800039</v>
          </cell>
          <cell r="L8">
            <v>-0.19005797030808</v>
          </cell>
          <cell r="M8">
            <v>-0.0950289851540398</v>
          </cell>
          <cell r="N8">
            <v>6.66206896551724</v>
          </cell>
          <cell r="O8">
            <v>6.63551630850901</v>
          </cell>
          <cell r="P8">
            <v>0.0265526570082297</v>
          </cell>
          <cell r="Q8">
            <v>0.0132763285041149</v>
          </cell>
          <cell r="R8">
            <v>0.928571428571429</v>
          </cell>
          <cell r="S8">
            <v>0.952633165576667</v>
          </cell>
          <cell r="T8">
            <v>-0.0240617370052379</v>
          </cell>
          <cell r="U8">
            <v>-1.2030868502619</v>
          </cell>
          <cell r="V8">
            <v>0.884615384615385</v>
          </cell>
          <cell r="W8">
            <v>0.954370697792205</v>
          </cell>
          <cell r="X8">
            <v>-0.0697553131768199</v>
          </cell>
          <cell r="Y8">
            <v>-3.487765658841</v>
          </cell>
          <cell r="Z8">
            <v>6.36080646948046</v>
          </cell>
          <cell r="AA8">
            <v>8.45463116091034</v>
          </cell>
          <cell r="AB8">
            <v>14.8154376303908</v>
          </cell>
          <cell r="AC8">
            <v>7.59502898515404</v>
          </cell>
          <cell r="AD8">
            <v>7.48672367149589</v>
          </cell>
          <cell r="AE8">
            <v>15.0817526566499</v>
          </cell>
          <cell r="AF8">
            <v>6.2969131497381</v>
          </cell>
          <cell r="AG8">
            <v>4.012234341159</v>
          </cell>
          <cell r="AH8">
            <v>10.3091474908971</v>
          </cell>
        </row>
        <row r="9">
          <cell r="A9" t="str">
            <v>大地保险</v>
          </cell>
          <cell r="B9">
            <v>64.0130890052356</v>
          </cell>
          <cell r="C9">
            <v>63.0687382297552</v>
          </cell>
          <cell r="D9">
            <v>0.944350775480402</v>
          </cell>
          <cell r="E9">
            <v>0.18887015509608</v>
          </cell>
          <cell r="F9">
            <v>20.9088050314465</v>
          </cell>
          <cell r="G9">
            <v>23.9972937355862</v>
          </cell>
          <cell r="H9">
            <v>-3.0884887041397</v>
          </cell>
          <cell r="I9">
            <v>-0.61769774082794</v>
          </cell>
          <cell r="J9">
            <v>5.16704493871993</v>
          </cell>
          <cell r="K9">
            <v>6.33775027800039</v>
          </cell>
          <cell r="L9">
            <v>-1.17070533928046</v>
          </cell>
          <cell r="M9">
            <v>-0.58535266964023</v>
          </cell>
          <cell r="N9">
            <v>5.51684810782789</v>
          </cell>
          <cell r="O9">
            <v>6.63551630850901</v>
          </cell>
          <cell r="P9">
            <v>-1.11866820068112</v>
          </cell>
          <cell r="Q9">
            <v>-0.55933410034056</v>
          </cell>
          <cell r="R9">
            <v>0.956516352824579</v>
          </cell>
          <cell r="S9">
            <v>0.952633165576667</v>
          </cell>
          <cell r="T9">
            <v>0.00388318724791203</v>
          </cell>
          <cell r="U9">
            <v>0.194159362395602</v>
          </cell>
          <cell r="V9">
            <v>0.954217832354512</v>
          </cell>
          <cell r="W9">
            <v>0.954370697792205</v>
          </cell>
          <cell r="X9">
            <v>-0.000152865437692995</v>
          </cell>
          <cell r="Y9">
            <v>-0.00764327188464975</v>
          </cell>
          <cell r="Z9">
            <v>7.31112984490392</v>
          </cell>
          <cell r="AA9">
            <v>8.11769774082794</v>
          </cell>
          <cell r="AB9">
            <v>15.4288275857319</v>
          </cell>
          <cell r="AC9">
            <v>8.08535266964023</v>
          </cell>
          <cell r="AD9">
            <v>8.05933410034056</v>
          </cell>
          <cell r="AE9">
            <v>16.1446867699808</v>
          </cell>
          <cell r="AF9">
            <v>7.6941593623956</v>
          </cell>
          <cell r="AG9">
            <v>7.49235672811535</v>
          </cell>
          <cell r="AH9">
            <v>15.186516090511</v>
          </cell>
        </row>
        <row r="10">
          <cell r="A10" t="str">
            <v>鼎和财险</v>
          </cell>
          <cell r="B10">
            <v>85.4444444444444</v>
          </cell>
          <cell r="C10">
            <v>63.0687382297552</v>
          </cell>
          <cell r="D10">
            <v>22.3757062146892</v>
          </cell>
          <cell r="E10">
            <v>4.47514124293784</v>
          </cell>
          <cell r="F10">
            <v>30.1666666666667</v>
          </cell>
          <cell r="G10">
            <v>23.9972937355862</v>
          </cell>
          <cell r="H10">
            <v>6.1693729310805</v>
          </cell>
          <cell r="I10">
            <v>1.2338745862161</v>
          </cell>
          <cell r="J10">
            <v>8.040625</v>
          </cell>
          <cell r="K10">
            <v>6.33775027800039</v>
          </cell>
          <cell r="L10">
            <v>1.70287472199961</v>
          </cell>
          <cell r="M10">
            <v>0.851437360999805</v>
          </cell>
          <cell r="N10">
            <v>9.41758241758242</v>
          </cell>
          <cell r="O10">
            <v>6.63551630850901</v>
          </cell>
          <cell r="P10">
            <v>2.78206610907341</v>
          </cell>
          <cell r="Q10">
            <v>1.3910330545367</v>
          </cell>
          <cell r="R10">
            <v>0.940677966101695</v>
          </cell>
          <cell r="S10">
            <v>0.952633165576667</v>
          </cell>
          <cell r="T10">
            <v>-0.011955199474972</v>
          </cell>
          <cell r="U10">
            <v>-0.597759973748602</v>
          </cell>
          <cell r="V10">
            <v>0.949640287769784</v>
          </cell>
          <cell r="W10">
            <v>0.954370697792205</v>
          </cell>
          <cell r="X10">
            <v>-0.00473041002242092</v>
          </cell>
          <cell r="Y10">
            <v>-0.236520501121046</v>
          </cell>
          <cell r="Z10">
            <v>3.02485875706216</v>
          </cell>
          <cell r="AA10">
            <v>6.2661254137839</v>
          </cell>
          <cell r="AB10">
            <v>9.29098417084606</v>
          </cell>
          <cell r="AC10">
            <v>6.6485626390002</v>
          </cell>
          <cell r="AD10">
            <v>6.1089669454633</v>
          </cell>
          <cell r="AE10">
            <v>12.7575295844635</v>
          </cell>
          <cell r="AF10">
            <v>6.9022400262514</v>
          </cell>
          <cell r="AG10">
            <v>7.26347949887895</v>
          </cell>
          <cell r="AH10">
            <v>14.1657195251304</v>
          </cell>
        </row>
        <row r="11">
          <cell r="A11" t="str">
            <v>都邦保险</v>
          </cell>
          <cell r="B11">
            <v>56.3157894736842</v>
          </cell>
          <cell r="C11">
            <v>63.0687382297552</v>
          </cell>
          <cell r="D11">
            <v>-6.752948756071</v>
          </cell>
          <cell r="E11">
            <v>-1.3505897512142</v>
          </cell>
          <cell r="F11">
            <v>31.859375</v>
          </cell>
          <cell r="G11">
            <v>23.9972937355862</v>
          </cell>
          <cell r="H11">
            <v>7.8620812644138</v>
          </cell>
          <cell r="I11">
            <v>1.57241625288276</v>
          </cell>
          <cell r="J11">
            <v>10.8745173745174</v>
          </cell>
          <cell r="K11">
            <v>6.33775027800039</v>
          </cell>
          <cell r="L11">
            <v>4.53676709651701</v>
          </cell>
          <cell r="M11">
            <v>2.2683835482585</v>
          </cell>
          <cell r="N11">
            <v>11.0077922077922</v>
          </cell>
          <cell r="O11">
            <v>6.63551630850901</v>
          </cell>
          <cell r="P11">
            <v>4.37227589928319</v>
          </cell>
          <cell r="Q11">
            <v>2.18613794964159</v>
          </cell>
          <cell r="R11">
            <v>0.92112676056338</v>
          </cell>
          <cell r="S11">
            <v>0.952633165576667</v>
          </cell>
          <cell r="T11">
            <v>-0.0315064050132869</v>
          </cell>
          <cell r="U11">
            <v>-1.57532025066435</v>
          </cell>
          <cell r="V11">
            <v>0.931407942238267</v>
          </cell>
          <cell r="W11">
            <v>0.954370697792205</v>
          </cell>
          <cell r="X11">
            <v>-0.022962755553938</v>
          </cell>
          <cell r="Y11">
            <v>-1.1481377776969</v>
          </cell>
          <cell r="Z11">
            <v>8.8505897512142</v>
          </cell>
          <cell r="AA11">
            <v>5.92758374711724</v>
          </cell>
          <cell r="AB11">
            <v>14.7781734983314</v>
          </cell>
          <cell r="AC11">
            <v>5.23161645174149</v>
          </cell>
          <cell r="AD11">
            <v>5.31386205035841</v>
          </cell>
          <cell r="AE11">
            <v>10.5454785020999</v>
          </cell>
          <cell r="AF11">
            <v>5.92467974933565</v>
          </cell>
          <cell r="AG11">
            <v>6.3518622223031</v>
          </cell>
          <cell r="AH11">
            <v>12.2765419716388</v>
          </cell>
        </row>
        <row r="12">
          <cell r="A12" t="str">
            <v>国任财险</v>
          </cell>
          <cell r="B12">
            <v>65.4431818181818</v>
          </cell>
          <cell r="C12">
            <v>63.0687382297552</v>
          </cell>
          <cell r="D12">
            <v>2.3744435884266</v>
          </cell>
          <cell r="E12">
            <v>0.47488871768532</v>
          </cell>
          <cell r="F12">
            <v>25.4962962962963</v>
          </cell>
          <cell r="G12">
            <v>23.9972937355862</v>
          </cell>
          <cell r="H12">
            <v>1.4990025607101</v>
          </cell>
          <cell r="I12">
            <v>0.29980051214202</v>
          </cell>
          <cell r="J12">
            <v>6.09219858156028</v>
          </cell>
          <cell r="K12">
            <v>6.33775027800039</v>
          </cell>
          <cell r="L12">
            <v>-0.24555169644011</v>
          </cell>
          <cell r="M12">
            <v>-0.122775848220055</v>
          </cell>
          <cell r="N12">
            <v>7.54193548387097</v>
          </cell>
          <cell r="O12">
            <v>6.63551630850901</v>
          </cell>
          <cell r="P12">
            <v>0.906419175361959</v>
          </cell>
          <cell r="Q12">
            <v>0.45320958768098</v>
          </cell>
          <cell r="R12">
            <v>0.937259923175416</v>
          </cell>
          <cell r="S12">
            <v>0.952633165576667</v>
          </cell>
          <cell r="T12">
            <v>-0.015373242401251</v>
          </cell>
          <cell r="U12">
            <v>-0.768662120062552</v>
          </cell>
          <cell r="V12">
            <v>0.951712521055587</v>
          </cell>
          <cell r="W12">
            <v>0.954370697792205</v>
          </cell>
          <cell r="X12">
            <v>-0.00265817673661795</v>
          </cell>
          <cell r="Y12">
            <v>-0.132908836830897</v>
          </cell>
          <cell r="Z12">
            <v>7.02511128231468</v>
          </cell>
          <cell r="AA12">
            <v>7.20019948785798</v>
          </cell>
          <cell r="AB12">
            <v>14.2253107701727</v>
          </cell>
          <cell r="AC12">
            <v>7.62277584822005</v>
          </cell>
          <cell r="AD12">
            <v>7.04679041231902</v>
          </cell>
          <cell r="AE12">
            <v>14.6695662605391</v>
          </cell>
          <cell r="AF12">
            <v>6.73133787993745</v>
          </cell>
          <cell r="AG12">
            <v>7.3670911631691</v>
          </cell>
          <cell r="AH12">
            <v>14.0984290431066</v>
          </cell>
        </row>
        <row r="13">
          <cell r="A13" t="str">
            <v>国泰产险</v>
          </cell>
          <cell r="B13">
            <v>91.7777777777778</v>
          </cell>
          <cell r="C13">
            <v>63.0687382297552</v>
          </cell>
          <cell r="D13">
            <v>28.7090395480226</v>
          </cell>
          <cell r="E13">
            <v>5.74180790960452</v>
          </cell>
          <cell r="F13">
            <v>26.5865384615385</v>
          </cell>
          <cell r="G13">
            <v>23.9972937355862</v>
          </cell>
          <cell r="H13">
            <v>2.5892447259523</v>
          </cell>
          <cell r="I13">
            <v>0.51784894519046</v>
          </cell>
          <cell r="J13">
            <v>9.39164490861619</v>
          </cell>
          <cell r="K13">
            <v>6.33775027800039</v>
          </cell>
          <cell r="L13">
            <v>3.0538946306158</v>
          </cell>
          <cell r="M13">
            <v>1.5269473153079</v>
          </cell>
          <cell r="N13">
            <v>8.46120689655172</v>
          </cell>
          <cell r="O13">
            <v>6.63551630850901</v>
          </cell>
          <cell r="P13">
            <v>1.82569058804271</v>
          </cell>
          <cell r="Q13">
            <v>0.912845294021355</v>
          </cell>
          <cell r="R13">
            <v>0.953867028493894</v>
          </cell>
          <cell r="S13">
            <v>0.952633165576667</v>
          </cell>
          <cell r="T13">
            <v>0.00123386291722705</v>
          </cell>
          <cell r="U13">
            <v>0.0616931458613523</v>
          </cell>
          <cell r="V13">
            <v>0.956233421750663</v>
          </cell>
          <cell r="W13">
            <v>0.954370697792205</v>
          </cell>
          <cell r="X13">
            <v>0.00186272395845799</v>
          </cell>
          <cell r="Y13">
            <v>0.0931361979228995</v>
          </cell>
          <cell r="Z13">
            <v>1.75819209039548</v>
          </cell>
          <cell r="AA13">
            <v>6.98215105480954</v>
          </cell>
          <cell r="AB13">
            <v>8.74034314520502</v>
          </cell>
          <cell r="AC13">
            <v>5.9730526846921</v>
          </cell>
          <cell r="AD13">
            <v>6.58715470597864</v>
          </cell>
          <cell r="AE13">
            <v>12.5602073906707</v>
          </cell>
          <cell r="AF13">
            <v>7.56169314586135</v>
          </cell>
          <cell r="AG13">
            <v>7.5931361979229</v>
          </cell>
          <cell r="AH13">
            <v>15.1548293437843</v>
          </cell>
        </row>
        <row r="14">
          <cell r="A14" t="str">
            <v>华安保险</v>
          </cell>
          <cell r="B14">
            <v>54.475</v>
          </cell>
          <cell r="C14">
            <v>63.0687382297552</v>
          </cell>
          <cell r="D14">
            <v>-8.5937382297552</v>
          </cell>
          <cell r="E14">
            <v>-1.71874764595104</v>
          </cell>
          <cell r="F14">
            <v>29.1864406779661</v>
          </cell>
          <cell r="G14">
            <v>23.9972937355862</v>
          </cell>
          <cell r="H14">
            <v>5.1891469423799</v>
          </cell>
          <cell r="I14">
            <v>1.03782938847598</v>
          </cell>
          <cell r="J14">
            <v>4.04169339320077</v>
          </cell>
          <cell r="K14">
            <v>6.33775027800039</v>
          </cell>
          <cell r="L14">
            <v>-2.29605688479962</v>
          </cell>
          <cell r="M14">
            <v>-1.14802844239981</v>
          </cell>
          <cell r="N14">
            <v>5.55487804878049</v>
          </cell>
          <cell r="O14">
            <v>6.63551630850901</v>
          </cell>
          <cell r="P14">
            <v>-1.08063825972852</v>
          </cell>
          <cell r="Q14">
            <v>-0.54031912986426</v>
          </cell>
          <cell r="R14">
            <v>0.965735567970205</v>
          </cell>
          <cell r="S14">
            <v>0.952633165576667</v>
          </cell>
          <cell r="T14">
            <v>0.013102402393538</v>
          </cell>
          <cell r="U14">
            <v>0.6551201196769</v>
          </cell>
          <cell r="V14">
            <v>0.96394772420009</v>
          </cell>
          <cell r="W14">
            <v>0.954370697792205</v>
          </cell>
          <cell r="X14">
            <v>0.00957702640788505</v>
          </cell>
          <cell r="Y14">
            <v>0.478851320394252</v>
          </cell>
          <cell r="Z14">
            <v>9.21874764595104</v>
          </cell>
          <cell r="AA14">
            <v>6.46217061152402</v>
          </cell>
          <cell r="AB14">
            <v>15.6809182574751</v>
          </cell>
          <cell r="AC14">
            <v>8.64802844239981</v>
          </cell>
          <cell r="AD14">
            <v>8.04031912986426</v>
          </cell>
          <cell r="AE14">
            <v>16.6883475722641</v>
          </cell>
          <cell r="AF14">
            <v>8.1551201196769</v>
          </cell>
          <cell r="AG14">
            <v>7.97885132039425</v>
          </cell>
          <cell r="AH14">
            <v>16.1339714400712</v>
          </cell>
        </row>
        <row r="15">
          <cell r="A15" t="str">
            <v>华海保险</v>
          </cell>
          <cell r="B15">
            <v>42.0364464692483</v>
          </cell>
          <cell r="C15">
            <v>63.0687382297552</v>
          </cell>
          <cell r="D15">
            <v>-21.0322917605069</v>
          </cell>
          <cell r="E15">
            <v>-4.20645835210138</v>
          </cell>
          <cell r="F15">
            <v>33.1748046875</v>
          </cell>
          <cell r="G15">
            <v>23.9972937355862</v>
          </cell>
          <cell r="H15">
            <v>9.1775109519138</v>
          </cell>
          <cell r="I15">
            <v>1.83550219038276</v>
          </cell>
          <cell r="J15">
            <v>4.45862779740872</v>
          </cell>
          <cell r="K15">
            <v>6.33775027800039</v>
          </cell>
          <cell r="L15">
            <v>-1.87912248059167</v>
          </cell>
          <cell r="M15">
            <v>-0.939561240295835</v>
          </cell>
          <cell r="N15">
            <v>7.66381872213967</v>
          </cell>
          <cell r="O15">
            <v>6.63551630850901</v>
          </cell>
          <cell r="P15">
            <v>1.02830241363066</v>
          </cell>
          <cell r="Q15">
            <v>0.51415120681533</v>
          </cell>
          <cell r="R15">
            <v>0.950045969966289</v>
          </cell>
          <cell r="S15">
            <v>0.952633165576667</v>
          </cell>
          <cell r="T15">
            <v>-0.00258719561037801</v>
          </cell>
          <cell r="U15">
            <v>-0.129359780518901</v>
          </cell>
          <cell r="V15">
            <v>0.964940398677752</v>
          </cell>
          <cell r="W15">
            <v>0.954370697792205</v>
          </cell>
          <cell r="X15">
            <v>0.0105697008855471</v>
          </cell>
          <cell r="Y15">
            <v>0.528485044277355</v>
          </cell>
          <cell r="Z15">
            <v>11.7064583521014</v>
          </cell>
          <cell r="AA15">
            <v>5.66449780961724</v>
          </cell>
          <cell r="AB15">
            <v>17.3709561617186</v>
          </cell>
          <cell r="AC15">
            <v>8.43956124029583</v>
          </cell>
          <cell r="AD15">
            <v>6.98584879318467</v>
          </cell>
          <cell r="AE15">
            <v>15.4254100334805</v>
          </cell>
          <cell r="AF15">
            <v>7.3706402194811</v>
          </cell>
          <cell r="AG15">
            <v>8.02848504427735</v>
          </cell>
          <cell r="AH15">
            <v>15.3991252637585</v>
          </cell>
        </row>
        <row r="16">
          <cell r="A16" t="str">
            <v>华泰保险</v>
          </cell>
          <cell r="B16">
            <v>89.2857142857143</v>
          </cell>
          <cell r="C16">
            <v>63.0687382297552</v>
          </cell>
          <cell r="D16">
            <v>26.2169760559591</v>
          </cell>
          <cell r="E16">
            <v>5.24339521119182</v>
          </cell>
          <cell r="F16">
            <v>35.493023255814</v>
          </cell>
          <cell r="G16">
            <v>23.9972937355862</v>
          </cell>
          <cell r="H16">
            <v>11.4957295202278</v>
          </cell>
          <cell r="I16">
            <v>2.29914590404556</v>
          </cell>
          <cell r="J16">
            <v>10.0322033898305</v>
          </cell>
          <cell r="K16">
            <v>6.33775027800039</v>
          </cell>
          <cell r="L16">
            <v>3.69445311183011</v>
          </cell>
          <cell r="M16">
            <v>1.84722655591505</v>
          </cell>
          <cell r="N16">
            <v>9.91780821917808</v>
          </cell>
          <cell r="O16">
            <v>6.63551630850901</v>
          </cell>
          <cell r="P16">
            <v>3.28229191066907</v>
          </cell>
          <cell r="Q16">
            <v>1.64114595533453</v>
          </cell>
          <cell r="R16">
            <v>0.947406340057637</v>
          </cell>
          <cell r="S16">
            <v>0.952633165576667</v>
          </cell>
          <cell r="T16">
            <v>-0.00522682551902998</v>
          </cell>
          <cell r="U16">
            <v>-0.261341275951499</v>
          </cell>
          <cell r="V16">
            <v>0.924160346695558</v>
          </cell>
          <cell r="W16">
            <v>0.954370697792205</v>
          </cell>
          <cell r="X16">
            <v>-0.0302103510966469</v>
          </cell>
          <cell r="Y16">
            <v>-1.51051755483235</v>
          </cell>
          <cell r="Z16">
            <v>2.25660478880818</v>
          </cell>
          <cell r="AA16">
            <v>5.20085409595444</v>
          </cell>
          <cell r="AB16">
            <v>7.45745888476262</v>
          </cell>
          <cell r="AC16">
            <v>5.65277344408494</v>
          </cell>
          <cell r="AD16">
            <v>5.85885404466547</v>
          </cell>
          <cell r="AE16">
            <v>11.5116274887504</v>
          </cell>
          <cell r="AF16">
            <v>7.2386587240485</v>
          </cell>
          <cell r="AG16">
            <v>5.98948244516765</v>
          </cell>
          <cell r="AH16">
            <v>13.2281411692162</v>
          </cell>
        </row>
        <row r="17">
          <cell r="A17" t="str">
            <v>利宝保险</v>
          </cell>
          <cell r="B17">
            <v>58.5069444444444</v>
          </cell>
          <cell r="C17">
            <v>63.0687382297552</v>
          </cell>
          <cell r="D17">
            <v>-4.5617937853108</v>
          </cell>
          <cell r="E17">
            <v>-0.91235875706216</v>
          </cell>
          <cell r="F17">
            <v>20.95</v>
          </cell>
          <cell r="G17">
            <v>23.9972937355862</v>
          </cell>
          <cell r="H17">
            <v>-3.0472937355862</v>
          </cell>
          <cell r="I17">
            <v>-0.60945874711724</v>
          </cell>
          <cell r="J17">
            <v>5.42522123893805</v>
          </cell>
          <cell r="K17">
            <v>6.33775027800039</v>
          </cell>
          <cell r="L17">
            <v>-0.912529039062339</v>
          </cell>
          <cell r="M17">
            <v>-0.45626451953117</v>
          </cell>
          <cell r="N17">
            <v>8.43968871595331</v>
          </cell>
          <cell r="O17">
            <v>6.63551630850901</v>
          </cell>
          <cell r="P17">
            <v>1.8041724074443</v>
          </cell>
          <cell r="Q17">
            <v>0.90208620372215</v>
          </cell>
          <cell r="R17">
            <v>0.962592592592593</v>
          </cell>
          <cell r="S17">
            <v>0.952633165576667</v>
          </cell>
          <cell r="T17">
            <v>0.009959427015926</v>
          </cell>
          <cell r="U17">
            <v>0.4979713507963</v>
          </cell>
          <cell r="V17">
            <v>0.961734693877551</v>
          </cell>
          <cell r="W17">
            <v>0.954370697792205</v>
          </cell>
          <cell r="X17">
            <v>0.00736399608534599</v>
          </cell>
          <cell r="Y17">
            <v>0.3681998042673</v>
          </cell>
          <cell r="Z17">
            <v>8.41235875706216</v>
          </cell>
          <cell r="AA17">
            <v>8.10945874711724</v>
          </cell>
          <cell r="AB17">
            <v>16.5218175041794</v>
          </cell>
          <cell r="AC17">
            <v>7.95626451953117</v>
          </cell>
          <cell r="AD17">
            <v>6.59791379627785</v>
          </cell>
          <cell r="AE17">
            <v>14.554178315809</v>
          </cell>
          <cell r="AF17">
            <v>7.9979713507963</v>
          </cell>
          <cell r="AG17">
            <v>7.8681998042673</v>
          </cell>
          <cell r="AH17">
            <v>15.8661711550636</v>
          </cell>
        </row>
        <row r="18">
          <cell r="A18" t="str">
            <v>平安保险</v>
          </cell>
          <cell r="B18">
            <v>69.6413502109705</v>
          </cell>
          <cell r="C18">
            <v>63.0687382297552</v>
          </cell>
          <cell r="D18">
            <v>6.5726119812153</v>
          </cell>
          <cell r="E18">
            <v>1.31452239624306</v>
          </cell>
          <cell r="F18">
            <v>23.788188761593</v>
          </cell>
          <cell r="G18">
            <v>23.9972937355862</v>
          </cell>
          <cell r="H18">
            <v>-0.209104973993202</v>
          </cell>
          <cell r="I18">
            <v>-0.0418209947986405</v>
          </cell>
          <cell r="J18">
            <v>9.87193101690596</v>
          </cell>
          <cell r="K18">
            <v>6.33775027800039</v>
          </cell>
          <cell r="L18">
            <v>3.53418073890557</v>
          </cell>
          <cell r="M18">
            <v>1.76709036945278</v>
          </cell>
          <cell r="N18">
            <v>8.03715100990321</v>
          </cell>
          <cell r="O18">
            <v>6.63551630850901</v>
          </cell>
          <cell r="P18">
            <v>1.4016347013942</v>
          </cell>
          <cell r="Q18">
            <v>0.7008173506971</v>
          </cell>
          <cell r="R18">
            <v>0.928267477203648</v>
          </cell>
          <cell r="S18">
            <v>0.952633165576667</v>
          </cell>
          <cell r="T18">
            <v>-0.024365688373019</v>
          </cell>
          <cell r="U18">
            <v>-1.21828441865095</v>
          </cell>
          <cell r="V18">
            <v>0.927581192438197</v>
          </cell>
          <cell r="W18">
            <v>0.954370697792205</v>
          </cell>
          <cell r="X18">
            <v>-0.0267895053540079</v>
          </cell>
          <cell r="Y18">
            <v>-1.3394752677004</v>
          </cell>
          <cell r="Z18">
            <v>6.18547760375694</v>
          </cell>
          <cell r="AA18">
            <v>7.54182099479864</v>
          </cell>
          <cell r="AB18">
            <v>13.7272985985556</v>
          </cell>
          <cell r="AC18">
            <v>5.73290963054722</v>
          </cell>
          <cell r="AD18">
            <v>6.7991826493029</v>
          </cell>
          <cell r="AE18">
            <v>12.5320922798501</v>
          </cell>
          <cell r="AF18">
            <v>6.28171558134905</v>
          </cell>
          <cell r="AG18">
            <v>6.1605247322996</v>
          </cell>
          <cell r="AH18">
            <v>12.4422403136487</v>
          </cell>
        </row>
        <row r="19">
          <cell r="A19" t="str">
            <v>人保财险</v>
          </cell>
          <cell r="B19">
            <v>61.0785313615502</v>
          </cell>
          <cell r="C19">
            <v>63.0687382297552</v>
          </cell>
          <cell r="D19">
            <v>-1.990206868205</v>
          </cell>
          <cell r="E19">
            <v>-0.398041373641</v>
          </cell>
          <cell r="F19">
            <v>23.1372672767435</v>
          </cell>
          <cell r="G19">
            <v>23.9972937355862</v>
          </cell>
          <cell r="H19">
            <v>-0.8600264588427</v>
          </cell>
          <cell r="I19">
            <v>-0.17200529176854</v>
          </cell>
          <cell r="J19">
            <v>5.71002315936877</v>
          </cell>
          <cell r="K19">
            <v>6.33775027800039</v>
          </cell>
          <cell r="L19">
            <v>-0.627727118631619</v>
          </cell>
          <cell r="M19">
            <v>-0.31386355931581</v>
          </cell>
          <cell r="N19">
            <v>6.51719113071561</v>
          </cell>
          <cell r="O19">
            <v>6.63551630850901</v>
          </cell>
          <cell r="P19">
            <v>-0.1183251777934</v>
          </cell>
          <cell r="Q19">
            <v>-0.0591625888967</v>
          </cell>
          <cell r="R19">
            <v>0.962355764792763</v>
          </cell>
          <cell r="S19">
            <v>0.952633165576667</v>
          </cell>
          <cell r="T19">
            <v>0.00972259921609597</v>
          </cell>
          <cell r="U19">
            <v>0.486129960804799</v>
          </cell>
          <cell r="V19">
            <v>0.964961973686074</v>
          </cell>
          <cell r="W19">
            <v>0.954370697792205</v>
          </cell>
          <cell r="X19">
            <v>0.010591275893869</v>
          </cell>
          <cell r="Y19">
            <v>0.529563794693449</v>
          </cell>
          <cell r="Z19">
            <v>7.898041373641</v>
          </cell>
          <cell r="AA19">
            <v>7.67200529176854</v>
          </cell>
          <cell r="AB19">
            <v>15.5700466654095</v>
          </cell>
          <cell r="AC19">
            <v>7.81386355931581</v>
          </cell>
          <cell r="AD19">
            <v>7.5591625888967</v>
          </cell>
          <cell r="AE19">
            <v>15.3730261482125</v>
          </cell>
          <cell r="AF19">
            <v>7.9861299608048</v>
          </cell>
          <cell r="AG19">
            <v>8.02956379469345</v>
          </cell>
          <cell r="AH19">
            <v>16.0156937554982</v>
          </cell>
        </row>
        <row r="20">
          <cell r="A20" t="str">
            <v>人寿财险</v>
          </cell>
          <cell r="B20">
            <v>61.7588495575221</v>
          </cell>
          <cell r="C20">
            <v>63.0687382297552</v>
          </cell>
          <cell r="D20">
            <v>-1.3098886722331</v>
          </cell>
          <cell r="E20">
            <v>-0.26197773444662</v>
          </cell>
          <cell r="F20">
            <v>23.1266386995281</v>
          </cell>
          <cell r="G20">
            <v>23.9972937355862</v>
          </cell>
          <cell r="H20">
            <v>-0.8706550360581</v>
          </cell>
          <cell r="I20">
            <v>-0.17413100721162</v>
          </cell>
          <cell r="J20">
            <v>7.9399680157461</v>
          </cell>
          <cell r="K20">
            <v>6.33775027800039</v>
          </cell>
          <cell r="L20">
            <v>1.60221773774571</v>
          </cell>
          <cell r="M20">
            <v>0.801108868872855</v>
          </cell>
          <cell r="N20">
            <v>5.70812775902363</v>
          </cell>
          <cell r="O20">
            <v>6.63551630850901</v>
          </cell>
          <cell r="P20">
            <v>-0.92738854948538</v>
          </cell>
          <cell r="Q20">
            <v>-0.46369427474269</v>
          </cell>
          <cell r="R20">
            <v>0.956255247691016</v>
          </cell>
          <cell r="S20">
            <v>0.952633165576667</v>
          </cell>
          <cell r="T20">
            <v>0.003622082114349</v>
          </cell>
          <cell r="U20">
            <v>0.18110410571745</v>
          </cell>
          <cell r="V20">
            <v>0.96121015039777</v>
          </cell>
          <cell r="W20">
            <v>0.954370697792205</v>
          </cell>
          <cell r="X20">
            <v>0.00683945260556507</v>
          </cell>
          <cell r="Y20">
            <v>0.341972630278253</v>
          </cell>
          <cell r="Z20">
            <v>7.76197773444662</v>
          </cell>
          <cell r="AA20">
            <v>7.67413100721162</v>
          </cell>
          <cell r="AB20">
            <v>15.4361087416582</v>
          </cell>
          <cell r="AC20">
            <v>6.69889113112714</v>
          </cell>
          <cell r="AD20">
            <v>7.96369427474269</v>
          </cell>
          <cell r="AE20">
            <v>14.6625854058698</v>
          </cell>
          <cell r="AF20">
            <v>7.68110410571745</v>
          </cell>
          <cell r="AG20">
            <v>7.84197263027825</v>
          </cell>
          <cell r="AH20">
            <v>15.5230767359957</v>
          </cell>
        </row>
        <row r="21">
          <cell r="A21" t="str">
            <v>太平财险</v>
          </cell>
          <cell r="B21">
            <v>78.4748201438849</v>
          </cell>
          <cell r="C21">
            <v>63.0687382297552</v>
          </cell>
          <cell r="D21">
            <v>15.4060819141297</v>
          </cell>
          <cell r="E21">
            <v>3.08121638282594</v>
          </cell>
          <cell r="F21">
            <v>39.4685598377282</v>
          </cell>
          <cell r="G21">
            <v>23.9972937355862</v>
          </cell>
          <cell r="H21">
            <v>15.471266102142</v>
          </cell>
          <cell r="I21">
            <v>3.0942532204284</v>
          </cell>
          <cell r="J21">
            <v>8.9245960502693</v>
          </cell>
          <cell r="K21">
            <v>6.33775027800039</v>
          </cell>
          <cell r="L21">
            <v>2.58684577226891</v>
          </cell>
          <cell r="M21">
            <v>1.29342288613445</v>
          </cell>
          <cell r="N21">
            <v>8.30503597122302</v>
          </cell>
          <cell r="O21">
            <v>6.63551630850901</v>
          </cell>
          <cell r="P21">
            <v>1.66951966271401</v>
          </cell>
          <cell r="Q21">
            <v>0.834759831357005</v>
          </cell>
          <cell r="R21">
            <v>0.93871359223301</v>
          </cell>
          <cell r="S21">
            <v>0.952633165576667</v>
          </cell>
          <cell r="T21">
            <v>-0.013919573343657</v>
          </cell>
          <cell r="U21">
            <v>-0.695978667182851</v>
          </cell>
          <cell r="V21">
            <v>0.944137273593899</v>
          </cell>
          <cell r="W21">
            <v>0.954370697792205</v>
          </cell>
          <cell r="X21">
            <v>-0.010233424198306</v>
          </cell>
          <cell r="Y21">
            <v>-0.511671209915299</v>
          </cell>
          <cell r="Z21">
            <v>4.41878361717406</v>
          </cell>
          <cell r="AA21">
            <v>4.4057467795716</v>
          </cell>
          <cell r="AB21">
            <v>8.82453039674566</v>
          </cell>
          <cell r="AC21">
            <v>6.20657711386555</v>
          </cell>
          <cell r="AD21">
            <v>6.665240168643</v>
          </cell>
          <cell r="AE21">
            <v>12.8718172825085</v>
          </cell>
          <cell r="AF21">
            <v>6.80402133281715</v>
          </cell>
          <cell r="AG21">
            <v>6.9883287900847</v>
          </cell>
          <cell r="AH21">
            <v>13.7923501229019</v>
          </cell>
        </row>
        <row r="22">
          <cell r="A22" t="str">
            <v>太平洋保险</v>
          </cell>
          <cell r="B22">
            <v>67.60569550931</v>
          </cell>
          <cell r="C22">
            <v>63.0687382297552</v>
          </cell>
          <cell r="D22">
            <v>4.5369572795548</v>
          </cell>
          <cell r="E22">
            <v>0.90739145591096</v>
          </cell>
          <cell r="F22">
            <v>23.2262755730836</v>
          </cell>
          <cell r="G22">
            <v>23.9972937355862</v>
          </cell>
          <cell r="H22">
            <v>-0.7710181625026</v>
          </cell>
          <cell r="I22">
            <v>-0.15420363250052</v>
          </cell>
          <cell r="J22">
            <v>4.54986057628469</v>
          </cell>
          <cell r="K22">
            <v>6.33775027800039</v>
          </cell>
          <cell r="L22">
            <v>-1.7878897017157</v>
          </cell>
          <cell r="M22">
            <v>-0.89394485085785</v>
          </cell>
          <cell r="N22">
            <v>5.9019453502755</v>
          </cell>
          <cell r="O22">
            <v>6.63551630850901</v>
          </cell>
          <cell r="P22">
            <v>-0.733570958233511</v>
          </cell>
          <cell r="Q22">
            <v>-0.366785479116755</v>
          </cell>
          <cell r="R22">
            <v>0.960632688927944</v>
          </cell>
          <cell r="S22">
            <v>0.952633165576667</v>
          </cell>
          <cell r="T22">
            <v>0.00799952335127696</v>
          </cell>
          <cell r="U22">
            <v>0.399976167563848</v>
          </cell>
          <cell r="V22">
            <v>0.966465319725057</v>
          </cell>
          <cell r="W22">
            <v>0.954370697792205</v>
          </cell>
          <cell r="X22">
            <v>0.012094621932852</v>
          </cell>
          <cell r="Y22">
            <v>0.604731096642602</v>
          </cell>
          <cell r="Z22">
            <v>6.59260854408904</v>
          </cell>
          <cell r="AA22">
            <v>7.65420363250052</v>
          </cell>
          <cell r="AB22">
            <v>14.2468121765896</v>
          </cell>
          <cell r="AC22">
            <v>8.39394485085785</v>
          </cell>
          <cell r="AD22">
            <v>7.86678547911676</v>
          </cell>
          <cell r="AE22">
            <v>16.2607303299746</v>
          </cell>
          <cell r="AF22">
            <v>7.89997616756385</v>
          </cell>
          <cell r="AG22">
            <v>8.1047310966426</v>
          </cell>
          <cell r="AH22">
            <v>16.0047072642065</v>
          </cell>
        </row>
        <row r="23">
          <cell r="A23" t="str">
            <v>泰山保险</v>
          </cell>
          <cell r="B23">
            <v>67.9502074688797</v>
          </cell>
          <cell r="C23">
            <v>63.0687382297552</v>
          </cell>
          <cell r="D23">
            <v>4.8814692391245</v>
          </cell>
          <cell r="E23">
            <v>0.9762938478249</v>
          </cell>
          <cell r="F23">
            <v>34.1931166347992</v>
          </cell>
          <cell r="G23">
            <v>23.9972937355862</v>
          </cell>
          <cell r="H23">
            <v>10.195822899213</v>
          </cell>
          <cell r="I23">
            <v>2.0391645798426</v>
          </cell>
          <cell r="J23">
            <v>5.98839968362774</v>
          </cell>
          <cell r="K23">
            <v>6.33775027800039</v>
          </cell>
          <cell r="L23">
            <v>-0.349350594372649</v>
          </cell>
          <cell r="M23">
            <v>-0.174675297186325</v>
          </cell>
          <cell r="N23">
            <v>8.12247474747475</v>
          </cell>
          <cell r="O23">
            <v>6.63551630850901</v>
          </cell>
          <cell r="P23">
            <v>1.48695843896574</v>
          </cell>
          <cell r="Q23">
            <v>0.743479219482869</v>
          </cell>
          <cell r="R23">
            <v>0.9513671875</v>
          </cell>
          <cell r="S23">
            <v>0.952633165576667</v>
          </cell>
          <cell r="T23">
            <v>-0.00126597807666695</v>
          </cell>
          <cell r="U23">
            <v>-0.0632989038333476</v>
          </cell>
          <cell r="V23">
            <v>0.93513218860725</v>
          </cell>
          <cell r="W23">
            <v>0.954370697792205</v>
          </cell>
          <cell r="X23">
            <v>-0.019238509184955</v>
          </cell>
          <cell r="Y23">
            <v>-0.961925459247748</v>
          </cell>
          <cell r="Z23">
            <v>6.5237061521751</v>
          </cell>
          <cell r="AA23">
            <v>5.4608354201574</v>
          </cell>
          <cell r="AB23">
            <v>11.9845415723325</v>
          </cell>
          <cell r="AC23">
            <v>7.67467529718632</v>
          </cell>
          <cell r="AD23">
            <v>6.75652078051713</v>
          </cell>
          <cell r="AE23">
            <v>14.4311960777035</v>
          </cell>
          <cell r="AF23">
            <v>7.43670109616665</v>
          </cell>
          <cell r="AG23">
            <v>6.53807454075225</v>
          </cell>
          <cell r="AH23">
            <v>13.9747756369189</v>
          </cell>
        </row>
        <row r="24">
          <cell r="A24" t="str">
            <v>天安保险</v>
          </cell>
          <cell r="B24">
            <v>58.5243445692884</v>
          </cell>
          <cell r="C24">
            <v>63.0687382297552</v>
          </cell>
          <cell r="D24">
            <v>-4.5443936604668</v>
          </cell>
          <cell r="E24">
            <v>-0.908878732093359</v>
          </cell>
          <cell r="F24">
            <v>22.4864864864865</v>
          </cell>
          <cell r="G24">
            <v>23.9972937355862</v>
          </cell>
          <cell r="H24">
            <v>-1.5108072490997</v>
          </cell>
          <cell r="I24">
            <v>-0.302161449819941</v>
          </cell>
          <cell r="J24">
            <v>5.38611449451888</v>
          </cell>
          <cell r="K24">
            <v>6.33775027800039</v>
          </cell>
          <cell r="L24">
            <v>-0.951635783481509</v>
          </cell>
          <cell r="M24">
            <v>-0.475817891740755</v>
          </cell>
          <cell r="N24">
            <v>6.16526610644258</v>
          </cell>
          <cell r="O24">
            <v>6.63551630850901</v>
          </cell>
          <cell r="P24">
            <v>-0.47025020206643</v>
          </cell>
          <cell r="Q24">
            <v>-0.235125101033215</v>
          </cell>
          <cell r="R24">
            <v>0.967677218011592</v>
          </cell>
          <cell r="S24">
            <v>0.952633165576667</v>
          </cell>
          <cell r="T24">
            <v>0.015044052434925</v>
          </cell>
          <cell r="U24">
            <v>0.752202621746251</v>
          </cell>
          <cell r="V24">
            <v>0.957945814799838</v>
          </cell>
          <cell r="W24">
            <v>0.954370697792205</v>
          </cell>
          <cell r="X24">
            <v>0.00357511700763302</v>
          </cell>
          <cell r="Y24">
            <v>0.178755850381651</v>
          </cell>
          <cell r="Z24">
            <v>8.40887873209336</v>
          </cell>
          <cell r="AA24">
            <v>7.80216144981994</v>
          </cell>
          <cell r="AB24">
            <v>16.2110401819133</v>
          </cell>
          <cell r="AC24">
            <v>7.97581789174076</v>
          </cell>
          <cell r="AD24">
            <v>7.73512510103322</v>
          </cell>
          <cell r="AE24">
            <v>15.710942992774</v>
          </cell>
          <cell r="AF24">
            <v>8.25220262174625</v>
          </cell>
          <cell r="AG24">
            <v>7.67875585038165</v>
          </cell>
          <cell r="AH24">
            <v>15.9309584721279</v>
          </cell>
        </row>
        <row r="25">
          <cell r="A25" t="str">
            <v>亚太保险</v>
          </cell>
          <cell r="B25">
            <v>48.8582375478927</v>
          </cell>
          <cell r="C25">
            <v>63.0687382297552</v>
          </cell>
          <cell r="D25">
            <v>-14.2105006818625</v>
          </cell>
          <cell r="E25">
            <v>-2.8421001363725</v>
          </cell>
          <cell r="F25">
            <v>24.6718528995757</v>
          </cell>
          <cell r="G25">
            <v>23.9972937355862</v>
          </cell>
          <cell r="H25">
            <v>0.6745591639895</v>
          </cell>
          <cell r="I25">
            <v>0.1349118327979</v>
          </cell>
          <cell r="J25">
            <v>6.95721200387222</v>
          </cell>
          <cell r="K25">
            <v>6.33775027800039</v>
          </cell>
          <cell r="L25">
            <v>0.61946172587183</v>
          </cell>
          <cell r="M25">
            <v>0.309730862935915</v>
          </cell>
          <cell r="N25">
            <v>8.0431654676259</v>
          </cell>
          <cell r="O25">
            <v>6.63551630850901</v>
          </cell>
          <cell r="P25">
            <v>1.40764915911689</v>
          </cell>
          <cell r="Q25">
            <v>0.703824579558445</v>
          </cell>
          <cell r="R25">
            <v>0.950773195876289</v>
          </cell>
          <cell r="S25">
            <v>0.952633165576667</v>
          </cell>
          <cell r="T25">
            <v>-0.00185996970037805</v>
          </cell>
          <cell r="U25">
            <v>-0.0929984850189025</v>
          </cell>
          <cell r="V25">
            <v>0.963469713071201</v>
          </cell>
          <cell r="W25">
            <v>0.954370697792205</v>
          </cell>
          <cell r="X25">
            <v>0.00909901527899604</v>
          </cell>
          <cell r="Y25">
            <v>0.454950763949802</v>
          </cell>
          <cell r="Z25">
            <v>10.3421001363725</v>
          </cell>
          <cell r="AA25">
            <v>7.3650881672021</v>
          </cell>
          <cell r="AB25">
            <v>17.7071883035746</v>
          </cell>
          <cell r="AC25">
            <v>7.19026913706409</v>
          </cell>
          <cell r="AD25">
            <v>6.79617542044156</v>
          </cell>
          <cell r="AE25">
            <v>13.9864445575056</v>
          </cell>
          <cell r="AF25">
            <v>7.4070015149811</v>
          </cell>
          <cell r="AG25">
            <v>7.9549507639498</v>
          </cell>
          <cell r="AH25">
            <v>15.3619522789309</v>
          </cell>
        </row>
        <row r="26">
          <cell r="A26" t="str">
            <v>阳光保险</v>
          </cell>
          <cell r="B26">
            <v>58.309381237525</v>
          </cell>
          <cell r="C26">
            <v>63.0687382297552</v>
          </cell>
          <cell r="D26">
            <v>-4.7593569922302</v>
          </cell>
          <cell r="E26">
            <v>-0.951871398446039</v>
          </cell>
          <cell r="F26">
            <v>20.4301484583175</v>
          </cell>
          <cell r="G26">
            <v>23.9972937355862</v>
          </cell>
          <cell r="H26">
            <v>-3.5671452772687</v>
          </cell>
          <cell r="I26">
            <v>-0.71342905545374</v>
          </cell>
          <cell r="J26">
            <v>6.11027725661872</v>
          </cell>
          <cell r="K26">
            <v>6.33775027800039</v>
          </cell>
          <cell r="L26">
            <v>-0.22747302138167</v>
          </cell>
          <cell r="M26">
            <v>-0.113736510690835</v>
          </cell>
          <cell r="N26">
            <v>5.04719135332623</v>
          </cell>
          <cell r="O26">
            <v>6.63551630850901</v>
          </cell>
          <cell r="P26">
            <v>-1.58832495518278</v>
          </cell>
          <cell r="Q26">
            <v>-0.79416247759139</v>
          </cell>
          <cell r="R26">
            <v>0.945605770646254</v>
          </cell>
          <cell r="S26">
            <v>0.952633165576667</v>
          </cell>
          <cell r="T26">
            <v>-0.00702739493041304</v>
          </cell>
          <cell r="U26">
            <v>-0.351369746520652</v>
          </cell>
          <cell r="V26">
            <v>0.946210699202252</v>
          </cell>
          <cell r="W26">
            <v>0.954370697792205</v>
          </cell>
          <cell r="X26">
            <v>-0.00815999858995298</v>
          </cell>
          <cell r="Y26">
            <v>-0.407999929497649</v>
          </cell>
          <cell r="Z26">
            <v>8.45187139844604</v>
          </cell>
          <cell r="AA26">
            <v>8.21342905545374</v>
          </cell>
          <cell r="AB26">
            <v>16.6653004538998</v>
          </cell>
          <cell r="AC26">
            <v>7.61373651069083</v>
          </cell>
          <cell r="AD26">
            <v>8.29416247759139</v>
          </cell>
          <cell r="AE26">
            <v>15.9078989882822</v>
          </cell>
          <cell r="AF26">
            <v>7.14863025347935</v>
          </cell>
          <cell r="AG26">
            <v>7.09200007050235</v>
          </cell>
          <cell r="AH26">
            <v>14.2406303239817</v>
          </cell>
        </row>
        <row r="27">
          <cell r="A27" t="str">
            <v>英大泰和</v>
          </cell>
          <cell r="B27">
            <v>115.181818181818</v>
          </cell>
          <cell r="C27">
            <v>63.0687382297552</v>
          </cell>
          <cell r="D27">
            <v>52.1130799520628</v>
          </cell>
          <cell r="E27">
            <v>10.4226159904126</v>
          </cell>
          <cell r="F27">
            <v>19.7678571428571</v>
          </cell>
          <cell r="G27">
            <v>23.9972937355862</v>
          </cell>
          <cell r="H27">
            <v>-4.2294365927291</v>
          </cell>
          <cell r="I27">
            <v>-0.84588731854582</v>
          </cell>
          <cell r="J27">
            <v>7.88778054862843</v>
          </cell>
          <cell r="K27">
            <v>6.33775027800039</v>
          </cell>
          <cell r="L27">
            <v>1.55003027062804</v>
          </cell>
          <cell r="M27">
            <v>0.77501513531402</v>
          </cell>
          <cell r="N27">
            <v>5.53556485355649</v>
          </cell>
          <cell r="O27">
            <v>6.63551630850901</v>
          </cell>
          <cell r="P27">
            <v>-1.09995145495252</v>
          </cell>
          <cell r="Q27">
            <v>-0.54997572747626</v>
          </cell>
          <cell r="R27">
            <v>0.942549371633752</v>
          </cell>
          <cell r="S27">
            <v>0.952633165576667</v>
          </cell>
          <cell r="T27">
            <v>-0.010083793942915</v>
          </cell>
          <cell r="U27">
            <v>-0.504189697145752</v>
          </cell>
          <cell r="V27">
            <v>0.958925750394945</v>
          </cell>
          <cell r="W27">
            <v>0.954370697792205</v>
          </cell>
          <cell r="X27">
            <v>0.00455505260274003</v>
          </cell>
          <cell r="Y27">
            <v>0.227752630137001</v>
          </cell>
          <cell r="Z27">
            <v>-2.92261599041256</v>
          </cell>
          <cell r="AA27">
            <v>8.34588731854582</v>
          </cell>
          <cell r="AB27">
            <v>5.42327132813326</v>
          </cell>
          <cell r="AC27">
            <v>6.72498486468598</v>
          </cell>
          <cell r="AD27">
            <v>8.04997572747626</v>
          </cell>
          <cell r="AE27">
            <v>14.7749605921622</v>
          </cell>
          <cell r="AF27">
            <v>6.99581030285425</v>
          </cell>
          <cell r="AG27">
            <v>7.727752630137</v>
          </cell>
          <cell r="AH27">
            <v>14.7235629329912</v>
          </cell>
        </row>
        <row r="28">
          <cell r="A28" t="str">
            <v>永安保险</v>
          </cell>
          <cell r="B28">
            <v>52.6666666666667</v>
          </cell>
          <cell r="C28">
            <v>63.0687382297552</v>
          </cell>
          <cell r="D28">
            <v>-10.4020715630885</v>
          </cell>
          <cell r="E28">
            <v>-2.0804143126177</v>
          </cell>
          <cell r="F28">
            <v>20.7615384615385</v>
          </cell>
          <cell r="G28">
            <v>23.9972937355862</v>
          </cell>
          <cell r="H28">
            <v>-3.2357552740477</v>
          </cell>
          <cell r="I28">
            <v>-0.64715105480954</v>
          </cell>
          <cell r="J28">
            <v>5.35260115606936</v>
          </cell>
          <cell r="K28">
            <v>6.33775027800039</v>
          </cell>
          <cell r="L28">
            <v>-0.98514912193103</v>
          </cell>
          <cell r="M28">
            <v>-0.492574560965515</v>
          </cell>
          <cell r="N28">
            <v>8.8325</v>
          </cell>
          <cell r="O28">
            <v>6.63551630850901</v>
          </cell>
          <cell r="P28">
            <v>2.19698369149099</v>
          </cell>
          <cell r="Q28">
            <v>1.09849184574549</v>
          </cell>
          <cell r="R28">
            <v>0.957790749887741</v>
          </cell>
          <cell r="S28">
            <v>0.952633165576667</v>
          </cell>
          <cell r="T28">
            <v>0.00515758431107405</v>
          </cell>
          <cell r="U28">
            <v>0.257879215553702</v>
          </cell>
          <cell r="V28">
            <v>0.960308710033076</v>
          </cell>
          <cell r="W28">
            <v>0.954370697792205</v>
          </cell>
          <cell r="X28">
            <v>0.00593801224087109</v>
          </cell>
          <cell r="Y28">
            <v>0.296900612043555</v>
          </cell>
          <cell r="Z28">
            <v>9.5804143126177</v>
          </cell>
          <cell r="AA28">
            <v>8.14715105480954</v>
          </cell>
          <cell r="AB28">
            <v>17.7275653674272</v>
          </cell>
          <cell r="AC28">
            <v>7.99257456096552</v>
          </cell>
          <cell r="AD28">
            <v>6.40150815425451</v>
          </cell>
          <cell r="AE28">
            <v>14.39408271522</v>
          </cell>
          <cell r="AF28">
            <v>7.7578792155537</v>
          </cell>
          <cell r="AG28">
            <v>7.79690061204355</v>
          </cell>
          <cell r="AH28">
            <v>15.5547798275973</v>
          </cell>
        </row>
        <row r="29">
          <cell r="A29" t="str">
            <v>永诚保险</v>
          </cell>
          <cell r="B29">
            <v>67.4464285714286</v>
          </cell>
          <cell r="C29">
            <v>63.0687382297552</v>
          </cell>
          <cell r="D29">
            <v>4.3776903416734</v>
          </cell>
          <cell r="E29">
            <v>0.87553806833468</v>
          </cell>
          <cell r="F29">
            <v>30.2659574468085</v>
          </cell>
          <cell r="G29">
            <v>23.9972937355862</v>
          </cell>
          <cell r="H29">
            <v>6.2686637112223</v>
          </cell>
          <cell r="I29">
            <v>1.25373274224446</v>
          </cell>
          <cell r="J29">
            <v>5.08232445520581</v>
          </cell>
          <cell r="K29">
            <v>6.33775027800039</v>
          </cell>
          <cell r="L29">
            <v>-1.25542582279458</v>
          </cell>
          <cell r="M29">
            <v>-0.62771291139729</v>
          </cell>
          <cell r="N29">
            <v>6.13214285714286</v>
          </cell>
          <cell r="O29">
            <v>6.63551630850901</v>
          </cell>
          <cell r="P29">
            <v>-0.503373451366151</v>
          </cell>
          <cell r="Q29">
            <v>-0.251686725683075</v>
          </cell>
          <cell r="R29">
            <v>0.96205533596838</v>
          </cell>
          <cell r="S29">
            <v>0.952633165576667</v>
          </cell>
          <cell r="T29">
            <v>0.009422170391713</v>
          </cell>
          <cell r="U29">
            <v>0.47110851958565</v>
          </cell>
          <cell r="V29">
            <v>0.945529290853032</v>
          </cell>
          <cell r="W29">
            <v>0.954370697792205</v>
          </cell>
          <cell r="X29">
            <v>-0.00884140693917301</v>
          </cell>
          <cell r="Y29">
            <v>-0.442070346958651</v>
          </cell>
          <cell r="Z29">
            <v>6.62446193166532</v>
          </cell>
          <cell r="AA29">
            <v>6.24626725775554</v>
          </cell>
          <cell r="AB29">
            <v>12.8707291894209</v>
          </cell>
          <cell r="AC29">
            <v>8.12771291139729</v>
          </cell>
          <cell r="AD29">
            <v>7.75168672568308</v>
          </cell>
          <cell r="AE29">
            <v>15.8793996370804</v>
          </cell>
          <cell r="AF29">
            <v>7.97110851958565</v>
          </cell>
          <cell r="AG29">
            <v>7.05792965304135</v>
          </cell>
          <cell r="AH29">
            <v>15.029038172627</v>
          </cell>
        </row>
        <row r="30">
          <cell r="A30" t="str">
            <v>长安责任</v>
          </cell>
          <cell r="B30">
            <v>69.7486631016043</v>
          </cell>
          <cell r="C30">
            <v>63.0687382297552</v>
          </cell>
          <cell r="D30">
            <v>6.6799248718491</v>
          </cell>
          <cell r="E30">
            <v>1.33598497436982</v>
          </cell>
          <cell r="F30">
            <v>24.9904580152672</v>
          </cell>
          <cell r="G30">
            <v>23.9972937355862</v>
          </cell>
          <cell r="H30">
            <v>0.993164279681</v>
          </cell>
          <cell r="I30">
            <v>0.1986328559362</v>
          </cell>
          <cell r="J30">
            <v>5.04250720461095</v>
          </cell>
          <cell r="K30">
            <v>6.33775027800039</v>
          </cell>
          <cell r="L30">
            <v>-1.29524307338944</v>
          </cell>
          <cell r="M30">
            <v>-0.64762153669472</v>
          </cell>
          <cell r="N30">
            <v>4.87667984189723</v>
          </cell>
          <cell r="O30">
            <v>6.63551630850901</v>
          </cell>
          <cell r="P30">
            <v>-1.75883646661178</v>
          </cell>
          <cell r="Q30">
            <v>-0.87941823330589</v>
          </cell>
          <cell r="R30">
            <v>0.891839016210173</v>
          </cell>
          <cell r="S30">
            <v>0.952633165576667</v>
          </cell>
          <cell r="T30">
            <v>-0.060794149366494</v>
          </cell>
          <cell r="U30">
            <v>-3.0397074683247</v>
          </cell>
          <cell r="V30">
            <v>0.874685816876122</v>
          </cell>
          <cell r="W30">
            <v>0.954370697792205</v>
          </cell>
          <cell r="X30">
            <v>-0.0796848809160829</v>
          </cell>
          <cell r="Y30">
            <v>-3.98424404580415</v>
          </cell>
          <cell r="Z30">
            <v>6.16401502563018</v>
          </cell>
          <cell r="AA30">
            <v>7.3013671440638</v>
          </cell>
          <cell r="AB30">
            <v>13.465382169694</v>
          </cell>
          <cell r="AC30">
            <v>8.14762153669472</v>
          </cell>
          <cell r="AD30">
            <v>8.37941823330589</v>
          </cell>
          <cell r="AE30">
            <v>16.5270397700006</v>
          </cell>
          <cell r="AF30">
            <v>4.4602925316753</v>
          </cell>
          <cell r="AG30">
            <v>3.51575595419585</v>
          </cell>
          <cell r="AH30">
            <v>7.97604848587115</v>
          </cell>
        </row>
        <row r="31">
          <cell r="A31" t="str">
            <v>长江财险</v>
          </cell>
          <cell r="B31">
            <v>82.1515151515152</v>
          </cell>
          <cell r="C31">
            <v>63.0687382297552</v>
          </cell>
          <cell r="D31">
            <v>19.08277692176</v>
          </cell>
          <cell r="E31">
            <v>3.816555384352</v>
          </cell>
          <cell r="F31">
            <v>19.1111111111111</v>
          </cell>
          <cell r="G31">
            <v>23.9972937355862</v>
          </cell>
          <cell r="H31">
            <v>-4.8861826244751</v>
          </cell>
          <cell r="I31">
            <v>-0.97723652489502</v>
          </cell>
          <cell r="J31">
            <v>4.92386530014641</v>
          </cell>
          <cell r="K31">
            <v>6.33775027800039</v>
          </cell>
          <cell r="L31">
            <v>-1.41388497785398</v>
          </cell>
          <cell r="M31">
            <v>-0.70694248892699</v>
          </cell>
          <cell r="N31">
            <v>4.9490022172949</v>
          </cell>
          <cell r="O31">
            <v>6.63551630850901</v>
          </cell>
          <cell r="P31">
            <v>-1.68651409121411</v>
          </cell>
          <cell r="Q31">
            <v>-0.843257045607055</v>
          </cell>
          <cell r="R31">
            <v>0.953815261044177</v>
          </cell>
          <cell r="S31">
            <v>0.952633165576667</v>
          </cell>
          <cell r="T31">
            <v>0.00118209546751002</v>
          </cell>
          <cell r="U31">
            <v>0.0591047733755012</v>
          </cell>
          <cell r="V31">
            <v>0.949098621420997</v>
          </cell>
          <cell r="W31">
            <v>0.954370697792205</v>
          </cell>
          <cell r="X31">
            <v>-0.00527207637120797</v>
          </cell>
          <cell r="Y31">
            <v>-0.263603818560398</v>
          </cell>
          <cell r="Z31">
            <v>3.683444615648</v>
          </cell>
          <cell r="AA31">
            <v>8.47723652489502</v>
          </cell>
          <cell r="AB31">
            <v>12.160681140543</v>
          </cell>
          <cell r="AC31">
            <v>8.20694248892699</v>
          </cell>
          <cell r="AD31">
            <v>8.34325704560706</v>
          </cell>
          <cell r="AE31">
            <v>16.550199534534</v>
          </cell>
          <cell r="AF31">
            <v>7.5591047733755</v>
          </cell>
          <cell r="AG31">
            <v>7.2363961814396</v>
          </cell>
          <cell r="AH31">
            <v>14.7955009548151</v>
          </cell>
        </row>
        <row r="32">
          <cell r="A32" t="str">
            <v>浙商保险</v>
          </cell>
          <cell r="B32">
            <v>83.045197740113</v>
          </cell>
          <cell r="C32">
            <v>63.0687382297552</v>
          </cell>
          <cell r="D32">
            <v>19.9764595103578</v>
          </cell>
          <cell r="E32">
            <v>3.99529190207156</v>
          </cell>
          <cell r="F32">
            <v>30.6975945017182</v>
          </cell>
          <cell r="G32">
            <v>23.9972937355862</v>
          </cell>
          <cell r="H32">
            <v>6.700300766132</v>
          </cell>
          <cell r="I32">
            <v>1.3400601532264</v>
          </cell>
          <cell r="J32">
            <v>6.93268886501969</v>
          </cell>
          <cell r="K32">
            <v>6.33775027800039</v>
          </cell>
          <cell r="L32">
            <v>0.594938587019301</v>
          </cell>
          <cell r="M32">
            <v>0.29746929350965</v>
          </cell>
          <cell r="N32">
            <v>6.57771587743733</v>
          </cell>
          <cell r="O32">
            <v>6.63551630850901</v>
          </cell>
          <cell r="P32">
            <v>-0.05780043107168</v>
          </cell>
          <cell r="Q32">
            <v>-0.02890021553584</v>
          </cell>
          <cell r="R32">
            <v>0.947942488844819</v>
          </cell>
          <cell r="S32">
            <v>0.952633165576667</v>
          </cell>
          <cell r="T32">
            <v>-0.00469067673184798</v>
          </cell>
          <cell r="U32">
            <v>-0.234533836592399</v>
          </cell>
          <cell r="V32">
            <v>0.96</v>
          </cell>
          <cell r="W32">
            <v>0.954370697792205</v>
          </cell>
          <cell r="X32">
            <v>0.00562930220779501</v>
          </cell>
          <cell r="Y32">
            <v>0.28146511038975</v>
          </cell>
          <cell r="Z32">
            <v>3.50470809792844</v>
          </cell>
          <cell r="AA32">
            <v>6.1599398467736</v>
          </cell>
          <cell r="AB32">
            <v>9.66464794470204</v>
          </cell>
          <cell r="AC32">
            <v>7.20253070649035</v>
          </cell>
          <cell r="AD32">
            <v>7.52890021553584</v>
          </cell>
          <cell r="AE32">
            <v>14.7314309220262</v>
          </cell>
          <cell r="AF32">
            <v>7.2654661634076</v>
          </cell>
          <cell r="AG32">
            <v>7.78146511038975</v>
          </cell>
          <cell r="AH32">
            <v>15.0469312737974</v>
          </cell>
        </row>
        <row r="33">
          <cell r="A33" t="str">
            <v>中华联合</v>
          </cell>
          <cell r="B33">
            <v>60.4795918367347</v>
          </cell>
          <cell r="C33">
            <v>63.0687382297552</v>
          </cell>
          <cell r="D33">
            <v>-2.5891463930205</v>
          </cell>
          <cell r="E33">
            <v>-0.5178292786041</v>
          </cell>
          <cell r="F33">
            <v>22.3608938547486</v>
          </cell>
          <cell r="G33">
            <v>23.9972937355862</v>
          </cell>
          <cell r="H33">
            <v>-1.6363998808376</v>
          </cell>
          <cell r="I33">
            <v>-0.32727997616752</v>
          </cell>
          <cell r="J33">
            <v>5.06279352930945</v>
          </cell>
          <cell r="K33">
            <v>6.33775027800039</v>
          </cell>
          <cell r="L33">
            <v>-1.27495674869094</v>
          </cell>
          <cell r="M33">
            <v>-0.63747837434547</v>
          </cell>
          <cell r="N33">
            <v>5.62236870082926</v>
          </cell>
          <cell r="O33">
            <v>6.63551630850901</v>
          </cell>
          <cell r="P33">
            <v>-1.01314760767975</v>
          </cell>
          <cell r="Q33">
            <v>-0.506573803839875</v>
          </cell>
          <cell r="R33">
            <v>0.945310853530032</v>
          </cell>
          <cell r="S33">
            <v>0.952633165576667</v>
          </cell>
          <cell r="T33">
            <v>-0.00732231204663503</v>
          </cell>
          <cell r="U33">
            <v>-0.366115602331751</v>
          </cell>
          <cell r="V33">
            <v>0.946552501126634</v>
          </cell>
          <cell r="W33">
            <v>0.954370697792205</v>
          </cell>
          <cell r="X33">
            <v>-0.00781819666557093</v>
          </cell>
          <cell r="Y33">
            <v>-0.390909833278547</v>
          </cell>
          <cell r="Z33">
            <v>8.0178292786041</v>
          </cell>
          <cell r="AA33">
            <v>7.82727997616752</v>
          </cell>
          <cell r="AB33">
            <v>15.8451092547716</v>
          </cell>
          <cell r="AC33">
            <v>8.13747837434547</v>
          </cell>
          <cell r="AD33">
            <v>8.00657380383987</v>
          </cell>
          <cell r="AE33">
            <v>16.1440521781853</v>
          </cell>
          <cell r="AF33">
            <v>7.13388439766825</v>
          </cell>
          <cell r="AG33">
            <v>7.10909016672145</v>
          </cell>
          <cell r="AH33">
            <v>14.2429745643897</v>
          </cell>
        </row>
        <row r="34">
          <cell r="A34" t="str">
            <v>中路保险</v>
          </cell>
          <cell r="B34">
            <v>77.1698113207547</v>
          </cell>
          <cell r="C34">
            <v>63.0687382297552</v>
          </cell>
          <cell r="D34">
            <v>14.1010730909995</v>
          </cell>
          <cell r="E34">
            <v>2.8202146181999</v>
          </cell>
          <cell r="F34">
            <v>31.6034482758621</v>
          </cell>
          <cell r="G34">
            <v>23.9972937355862</v>
          </cell>
          <cell r="H34">
            <v>7.6061545402759</v>
          </cell>
          <cell r="I34">
            <v>1.52123090805518</v>
          </cell>
          <cell r="J34">
            <v>3.21923620933522</v>
          </cell>
          <cell r="K34">
            <v>6.33775027800039</v>
          </cell>
          <cell r="L34">
            <v>-3.11851406866517</v>
          </cell>
          <cell r="M34">
            <v>-1.55925703433258</v>
          </cell>
          <cell r="N34">
            <v>7.70760233918129</v>
          </cell>
          <cell r="O34">
            <v>6.63551630850901</v>
          </cell>
          <cell r="P34">
            <v>1.07208603067228</v>
          </cell>
          <cell r="Q34">
            <v>0.53604301533614</v>
          </cell>
          <cell r="R34">
            <v>0.9675</v>
          </cell>
          <cell r="S34">
            <v>0.952633165576667</v>
          </cell>
          <cell r="T34">
            <v>0.014866834423333</v>
          </cell>
          <cell r="U34">
            <v>0.743341721166652</v>
          </cell>
          <cell r="V34">
            <v>0.953091684434968</v>
          </cell>
          <cell r="W34">
            <v>0.954370697792205</v>
          </cell>
          <cell r="X34">
            <v>-0.00127901335723701</v>
          </cell>
          <cell r="Y34">
            <v>-0.0639506678618507</v>
          </cell>
          <cell r="Z34">
            <v>4.6797853818001</v>
          </cell>
          <cell r="AA34">
            <v>5.97876909194482</v>
          </cell>
          <cell r="AB34">
            <v>10.6585544737449</v>
          </cell>
          <cell r="AC34">
            <v>9.05925703433259</v>
          </cell>
          <cell r="AD34">
            <v>6.96395698466386</v>
          </cell>
          <cell r="AE34">
            <v>16.0232140189964</v>
          </cell>
          <cell r="AF34">
            <v>8.24334172116665</v>
          </cell>
          <cell r="AG34">
            <v>7.43604933213815</v>
          </cell>
          <cell r="AH34">
            <v>15.6793910533048</v>
          </cell>
        </row>
        <row r="35">
          <cell r="A35" t="str">
            <v>中煤保险</v>
          </cell>
          <cell r="B35">
            <v>58.125</v>
          </cell>
          <cell r="C35">
            <v>63.0687382297552</v>
          </cell>
          <cell r="D35">
            <v>-4.9437382297552</v>
          </cell>
          <cell r="E35">
            <v>-0.98874764595104</v>
          </cell>
          <cell r="F35">
            <v>50.8125</v>
          </cell>
          <cell r="G35">
            <v>23.9972937355862</v>
          </cell>
          <cell r="H35">
            <v>26.8152062644138</v>
          </cell>
          <cell r="I35">
            <v>5.36304125288276</v>
          </cell>
          <cell r="J35">
            <v>3.19104991394148</v>
          </cell>
          <cell r="K35">
            <v>6.33775027800039</v>
          </cell>
          <cell r="L35">
            <v>-3.14670036405891</v>
          </cell>
          <cell r="M35">
            <v>-1.57335018202945</v>
          </cell>
          <cell r="N35">
            <v>4.32558139534884</v>
          </cell>
          <cell r="O35">
            <v>6.63551630850901</v>
          </cell>
          <cell r="P35">
            <v>-2.30993491316017</v>
          </cell>
          <cell r="Q35">
            <v>-1.15496745658009</v>
          </cell>
          <cell r="R35">
            <v>0.944099378881988</v>
          </cell>
          <cell r="S35">
            <v>0.952633165576667</v>
          </cell>
          <cell r="T35">
            <v>-0.00853378669467897</v>
          </cell>
          <cell r="U35">
            <v>-0.426689334733948</v>
          </cell>
          <cell r="V35">
            <v>0.974137931034483</v>
          </cell>
          <cell r="W35">
            <v>0.954370697792205</v>
          </cell>
          <cell r="X35">
            <v>0.019767233242278</v>
          </cell>
          <cell r="Y35">
            <v>0.988361662113901</v>
          </cell>
          <cell r="Z35">
            <v>8.48874764595104</v>
          </cell>
          <cell r="AA35">
            <v>2.13695874711724</v>
          </cell>
          <cell r="AB35">
            <v>10.6257063930683</v>
          </cell>
          <cell r="AC35">
            <v>9.07335018202945</v>
          </cell>
          <cell r="AD35">
            <v>8.65496745658008</v>
          </cell>
          <cell r="AE35">
            <v>17.7283176386095</v>
          </cell>
          <cell r="AF35">
            <v>7.07331066526605</v>
          </cell>
          <cell r="AG35">
            <v>8.4883616621139</v>
          </cell>
          <cell r="AH35">
            <v>15.56167232738</v>
          </cell>
        </row>
        <row r="36">
          <cell r="A36" t="str">
            <v>中银保险</v>
          </cell>
          <cell r="B36">
            <v>122.25</v>
          </cell>
          <cell r="C36">
            <v>63.0687382297552</v>
          </cell>
          <cell r="D36">
            <v>59.1812617702448</v>
          </cell>
          <cell r="E36">
            <v>11.836252354049</v>
          </cell>
          <cell r="F36">
            <v>31.1666666666667</v>
          </cell>
          <cell r="G36">
            <v>23.9972937355862</v>
          </cell>
          <cell r="H36">
            <v>7.1693729310805</v>
          </cell>
          <cell r="I36">
            <v>1.4338745862161</v>
          </cell>
          <cell r="J36">
            <v>12.0869565217391</v>
          </cell>
          <cell r="K36">
            <v>6.33775027800039</v>
          </cell>
          <cell r="L36">
            <v>5.74920624373871</v>
          </cell>
          <cell r="M36">
            <v>2.87460312186936</v>
          </cell>
          <cell r="N36">
            <v>8.49206349206349</v>
          </cell>
          <cell r="O36">
            <v>6.63551630850901</v>
          </cell>
          <cell r="P36">
            <v>1.85654718355448</v>
          </cell>
          <cell r="Q36">
            <v>0.92827359177724</v>
          </cell>
          <cell r="R36">
            <v>0.959302325581395</v>
          </cell>
          <cell r="S36">
            <v>0.952633165576667</v>
          </cell>
          <cell r="T36">
            <v>0.00666916000472806</v>
          </cell>
          <cell r="U36">
            <v>0.333458000236403</v>
          </cell>
          <cell r="V36">
            <v>0.955223880597015</v>
          </cell>
          <cell r="W36">
            <v>0.954370697792205</v>
          </cell>
          <cell r="X36">
            <v>0.00085318280481006</v>
          </cell>
          <cell r="Y36">
            <v>0.042659140240503</v>
          </cell>
          <cell r="Z36">
            <v>-4.33625235404896</v>
          </cell>
          <cell r="AA36">
            <v>6.0661254137839</v>
          </cell>
          <cell r="AB36">
            <v>1.72987305973494</v>
          </cell>
          <cell r="AC36">
            <v>4.62539687813064</v>
          </cell>
          <cell r="AD36">
            <v>6.57172640822276</v>
          </cell>
          <cell r="AE36">
            <v>11.1971232863534</v>
          </cell>
          <cell r="AF36">
            <v>7.8334580002364</v>
          </cell>
          <cell r="AG36">
            <v>7.5426591402405</v>
          </cell>
          <cell r="AH36">
            <v>15.3761171404769</v>
          </cell>
        </row>
        <row r="37">
          <cell r="A37" t="str">
            <v>紫金保险</v>
          </cell>
          <cell r="B37">
            <v>43.8305084745763</v>
          </cell>
          <cell r="C37">
            <v>63.0687382297552</v>
          </cell>
          <cell r="D37">
            <v>-19.2382297551789</v>
          </cell>
          <cell r="E37">
            <v>-3.84764595103578</v>
          </cell>
          <cell r="F37">
            <v>24.2413793103448</v>
          </cell>
          <cell r="G37">
            <v>23.9972937355862</v>
          </cell>
          <cell r="H37">
            <v>0.2440855747586</v>
          </cell>
          <cell r="I37">
            <v>0.04881711495172</v>
          </cell>
          <cell r="J37">
            <v>2.9160756501182</v>
          </cell>
          <cell r="K37">
            <v>6.33775027800039</v>
          </cell>
          <cell r="L37">
            <v>-3.42167462788219</v>
          </cell>
          <cell r="M37">
            <v>-1.71083731394109</v>
          </cell>
          <cell r="N37">
            <v>4.6</v>
          </cell>
          <cell r="O37">
            <v>6.63551630850901</v>
          </cell>
          <cell r="P37">
            <v>-2.03551630850901</v>
          </cell>
          <cell r="Q37">
            <v>-1.01775815425451</v>
          </cell>
          <cell r="R37">
            <v>0.966401414677277</v>
          </cell>
          <cell r="S37">
            <v>0.952633165576667</v>
          </cell>
          <cell r="T37">
            <v>0.01376824910061</v>
          </cell>
          <cell r="U37">
            <v>0.688412455030502</v>
          </cell>
          <cell r="V37">
            <v>0.96358543417367</v>
          </cell>
          <cell r="W37">
            <v>0.954370697792205</v>
          </cell>
          <cell r="X37">
            <v>0.00921473638146508</v>
          </cell>
          <cell r="Y37">
            <v>0.460736819073254</v>
          </cell>
          <cell r="Z37">
            <v>11.3476459510358</v>
          </cell>
          <cell r="AA37">
            <v>7.45118288504828</v>
          </cell>
          <cell r="AB37">
            <v>18.7988288360841</v>
          </cell>
          <cell r="AC37">
            <v>9.2108373139411</v>
          </cell>
          <cell r="AD37">
            <v>8.5177581542545</v>
          </cell>
          <cell r="AE37">
            <v>17.7285954681956</v>
          </cell>
          <cell r="AF37">
            <v>8.1884124550305</v>
          </cell>
          <cell r="AG37">
            <v>7.96073681907325</v>
          </cell>
          <cell r="AH37">
            <v>16.1491492741038</v>
          </cell>
        </row>
      </sheetData>
      <sheetData sheetId="2">
        <row r="1">
          <cell r="A1" t="str">
            <v>公司名称</v>
          </cell>
          <cell r="B1" t="str">
            <v>2021年1-6月投诉有效件数</v>
          </cell>
          <cell r="C1" t="str">
            <v>2021年1月-6月车险保费收入（亿元）</v>
          </cell>
          <cell r="D1" t="str">
            <v>亿元投诉件数</v>
          </cell>
          <cell r="E1" t="str">
            <v>平均值</v>
          </cell>
          <cell r="F1" t="str">
            <v>公式</v>
          </cell>
          <cell r="G1" t="str">
            <v>分值</v>
          </cell>
          <cell r="H1" t="str">
            <v>基础分数</v>
          </cell>
          <cell r="I1" t="str">
            <v>最终分值</v>
          </cell>
        </row>
        <row r="2">
          <cell r="A2" t="str">
            <v>安华保险</v>
          </cell>
          <cell r="B2">
            <v>5</v>
          </cell>
          <cell r="C2">
            <v>0.936884857</v>
          </cell>
          <cell r="D2">
            <v>5.33683511121154</v>
          </cell>
          <cell r="E2">
            <v>1.49</v>
          </cell>
          <cell r="F2">
            <v>7.69367022242307</v>
          </cell>
          <cell r="G2">
            <v>3.84683511121154</v>
          </cell>
          <cell r="H2">
            <v>10</v>
          </cell>
          <cell r="I2">
            <v>6.15316488878846</v>
          </cell>
        </row>
        <row r="3">
          <cell r="A3" t="str">
            <v>安盛保险</v>
          </cell>
          <cell r="B3">
            <v>1</v>
          </cell>
          <cell r="C3">
            <v>0.7143825418</v>
          </cell>
          <cell r="D3">
            <v>1.39981024379507</v>
          </cell>
          <cell r="E3">
            <v>1.49</v>
          </cell>
          <cell r="F3">
            <v>-0.18037951240986</v>
          </cell>
          <cell r="G3">
            <v>-0.0901897562049299</v>
          </cell>
          <cell r="H3">
            <v>10</v>
          </cell>
          <cell r="I3">
            <v>10</v>
          </cell>
        </row>
        <row r="4">
          <cell r="A4" t="str">
            <v>大地保险</v>
          </cell>
          <cell r="B4">
            <v>3</v>
          </cell>
          <cell r="C4">
            <v>0.8629374502</v>
          </cell>
          <cell r="D4">
            <v>3.47649762946863</v>
          </cell>
          <cell r="E4">
            <v>1.49</v>
          </cell>
          <cell r="F4">
            <v>3.97299525893725</v>
          </cell>
          <cell r="G4">
            <v>1.98649762946863</v>
          </cell>
          <cell r="H4">
            <v>10</v>
          </cell>
          <cell r="I4">
            <v>8.01350237053138</v>
          </cell>
        </row>
        <row r="5">
          <cell r="A5" t="str">
            <v>国任财险</v>
          </cell>
          <cell r="B5">
            <v>1</v>
          </cell>
          <cell r="C5">
            <v>0.2952257585</v>
          </cell>
          <cell r="D5">
            <v>3.38723831240491</v>
          </cell>
          <cell r="E5">
            <v>1.49</v>
          </cell>
          <cell r="F5">
            <v>3.79447662480982</v>
          </cell>
          <cell r="G5">
            <v>1.89723831240491</v>
          </cell>
          <cell r="H5">
            <v>10</v>
          </cell>
          <cell r="I5">
            <v>8.10276168759509</v>
          </cell>
        </row>
        <row r="6">
          <cell r="A6" t="str">
            <v>利宝保险</v>
          </cell>
          <cell r="B6">
            <v>1</v>
          </cell>
          <cell r="C6">
            <v>0.1842625252</v>
          </cell>
          <cell r="D6">
            <v>5.4270394857261</v>
          </cell>
          <cell r="E6">
            <v>1.49</v>
          </cell>
          <cell r="F6">
            <v>7.87407897145219</v>
          </cell>
          <cell r="G6">
            <v>3.9370394857261</v>
          </cell>
          <cell r="H6">
            <v>10</v>
          </cell>
          <cell r="I6">
            <v>6.0629605142739</v>
          </cell>
        </row>
        <row r="7">
          <cell r="A7" t="str">
            <v>人保财险</v>
          </cell>
          <cell r="B7">
            <v>2</v>
          </cell>
          <cell r="C7">
            <v>7.2627934672</v>
          </cell>
          <cell r="D7">
            <v>0.275376135784714</v>
          </cell>
          <cell r="E7">
            <v>1.49</v>
          </cell>
          <cell r="F7">
            <v>-2.42924772843057</v>
          </cell>
          <cell r="G7">
            <v>-1.21462386421529</v>
          </cell>
          <cell r="H7">
            <v>10</v>
          </cell>
          <cell r="I7">
            <v>10</v>
          </cell>
        </row>
        <row r="8">
          <cell r="A8" t="str">
            <v>人寿财险</v>
          </cell>
          <cell r="B8">
            <v>5</v>
          </cell>
          <cell r="C8">
            <v>1.8182615001</v>
          </cell>
          <cell r="D8">
            <v>2.74987948638027</v>
          </cell>
          <cell r="E8">
            <v>1.49</v>
          </cell>
          <cell r="F8">
            <v>2.51975897276053</v>
          </cell>
          <cell r="G8">
            <v>1.25987948638027</v>
          </cell>
          <cell r="H8">
            <v>10</v>
          </cell>
          <cell r="I8">
            <v>8.74012051361973</v>
          </cell>
        </row>
        <row r="9">
          <cell r="A9" t="str">
            <v>太平财险</v>
          </cell>
          <cell r="B9">
            <v>2</v>
          </cell>
          <cell r="C9">
            <v>0.4639309029</v>
          </cell>
          <cell r="D9">
            <v>4.3109868032031</v>
          </cell>
          <cell r="E9">
            <v>1.49</v>
          </cell>
          <cell r="F9">
            <v>5.64197360640621</v>
          </cell>
          <cell r="G9">
            <v>2.8209868032031</v>
          </cell>
          <cell r="H9">
            <v>10</v>
          </cell>
          <cell r="I9">
            <v>7.1790131967969</v>
          </cell>
        </row>
        <row r="10">
          <cell r="A10" t="str">
            <v>泰山保险</v>
          </cell>
          <cell r="B10">
            <v>2</v>
          </cell>
          <cell r="C10">
            <v>0.4096497893</v>
          </cell>
          <cell r="D10">
            <v>4.88221903743086</v>
          </cell>
          <cell r="E10">
            <v>1.49</v>
          </cell>
          <cell r="F10">
            <v>6.78443807486172</v>
          </cell>
          <cell r="G10">
            <v>3.39221903743086</v>
          </cell>
          <cell r="H10">
            <v>10</v>
          </cell>
          <cell r="I10">
            <v>6.60778096256914</v>
          </cell>
        </row>
        <row r="11">
          <cell r="A11" t="str">
            <v>天安保险</v>
          </cell>
          <cell r="B11">
            <v>5</v>
          </cell>
          <cell r="C11">
            <v>0.3548709783</v>
          </cell>
          <cell r="D11">
            <v>14.0896277964244</v>
          </cell>
          <cell r="E11">
            <v>1.49</v>
          </cell>
          <cell r="F11">
            <v>25.1992555928488</v>
          </cell>
          <cell r="G11">
            <v>12.5996277964244</v>
          </cell>
          <cell r="H11">
            <v>10</v>
          </cell>
          <cell r="I11">
            <v>0</v>
          </cell>
        </row>
        <row r="12">
          <cell r="A12" t="str">
            <v>亚太保险</v>
          </cell>
          <cell r="B12">
            <v>4</v>
          </cell>
          <cell r="C12">
            <v>0.2480597274</v>
          </cell>
          <cell r="D12">
            <v>16.1251487370618</v>
          </cell>
          <cell r="E12">
            <v>1.49</v>
          </cell>
          <cell r="F12">
            <v>29.2702974741236</v>
          </cell>
          <cell r="G12">
            <v>14.6351487370618</v>
          </cell>
          <cell r="H12">
            <v>10</v>
          </cell>
          <cell r="I12">
            <v>0</v>
          </cell>
        </row>
        <row r="13">
          <cell r="A13" t="str">
            <v>阳光保险</v>
          </cell>
          <cell r="B13">
            <v>1</v>
          </cell>
          <cell r="C13">
            <v>1.5511756957</v>
          </cell>
          <cell r="D13">
            <v>0.644672297775224</v>
          </cell>
          <cell r="E13">
            <v>1.49</v>
          </cell>
          <cell r="F13">
            <v>-1.69065540444955</v>
          </cell>
          <cell r="G13">
            <v>-0.845327702224776</v>
          </cell>
          <cell r="H13">
            <v>10</v>
          </cell>
          <cell r="I13">
            <v>10</v>
          </cell>
        </row>
        <row r="14">
          <cell r="A14" t="str">
            <v>长安责任</v>
          </cell>
          <cell r="B14">
            <v>1</v>
          </cell>
          <cell r="C14">
            <v>0.468335584</v>
          </cell>
          <cell r="D14">
            <v>2.13522105550707</v>
          </cell>
          <cell r="E14">
            <v>1.49</v>
          </cell>
          <cell r="F14">
            <v>1.29044211101414</v>
          </cell>
          <cell r="G14">
            <v>0.64522105550707</v>
          </cell>
          <cell r="H14">
            <v>10</v>
          </cell>
          <cell r="I14">
            <v>9.35477894449293</v>
          </cell>
        </row>
        <row r="15">
          <cell r="A15" t="str">
            <v>浙商保险</v>
          </cell>
          <cell r="B15">
            <v>1</v>
          </cell>
          <cell r="C15">
            <v>0.2007512195</v>
          </cell>
          <cell r="D15">
            <v>4.98128978987348</v>
          </cell>
          <cell r="E15">
            <v>1.49</v>
          </cell>
          <cell r="F15">
            <v>6.98257957974696</v>
          </cell>
          <cell r="G15">
            <v>3.49128978987348</v>
          </cell>
          <cell r="H15">
            <v>10</v>
          </cell>
          <cell r="I15">
            <v>6.50871021012652</v>
          </cell>
        </row>
        <row r="16">
          <cell r="A16" t="str">
            <v>中华联合</v>
          </cell>
          <cell r="B16">
            <v>5</v>
          </cell>
          <cell r="C16">
            <v>1.0746758176</v>
          </cell>
          <cell r="D16">
            <v>4.65256584182396</v>
          </cell>
          <cell r="E16">
            <v>1.49</v>
          </cell>
          <cell r="F16">
            <v>6.32513168364793</v>
          </cell>
          <cell r="G16">
            <v>3.16256584182396</v>
          </cell>
          <cell r="H16">
            <v>10</v>
          </cell>
          <cell r="I16">
            <v>6.83743415817604</v>
          </cell>
        </row>
        <row r="17">
          <cell r="A17" t="str">
            <v>紫金保险</v>
          </cell>
          <cell r="B17">
            <v>2</v>
          </cell>
          <cell r="C17">
            <v>0.2000065905</v>
          </cell>
          <cell r="D17">
            <v>9.99967048585832</v>
          </cell>
          <cell r="E17">
            <v>1.49</v>
          </cell>
          <cell r="F17">
            <v>17.0193409717166</v>
          </cell>
          <cell r="G17">
            <v>8.50967048585832</v>
          </cell>
          <cell r="H17">
            <v>10</v>
          </cell>
          <cell r="I17">
            <v>1.49032951414168</v>
          </cell>
        </row>
        <row r="18">
          <cell r="A18" t="str">
            <v>总计</v>
          </cell>
          <cell r="B18">
            <v>41</v>
          </cell>
          <cell r="C18">
            <v>27.5385378162</v>
          </cell>
          <cell r="D18">
            <v>1.48882269180904</v>
          </cell>
          <cell r="E18">
            <v>1.49</v>
          </cell>
        </row>
        <row r="18">
          <cell r="G18">
            <v>0</v>
          </cell>
          <cell r="H18">
            <v>10</v>
          </cell>
          <cell r="I18">
            <v>10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9"/>
  <sheetViews>
    <sheetView tabSelected="1" workbookViewId="0">
      <selection activeCell="W27" sqref="W27"/>
    </sheetView>
  </sheetViews>
  <sheetFormatPr defaultColWidth="9" defaultRowHeight="13.5"/>
  <cols>
    <col min="1" max="1" width="11.5" style="2" customWidth="1"/>
    <col min="2" max="7" width="9.75" style="2" customWidth="1"/>
    <col min="8" max="14" width="9.75" style="3" customWidth="1"/>
    <col min="15" max="16" width="9.75" style="4" customWidth="1"/>
    <col min="17" max="17" width="9.75" style="3" customWidth="1"/>
    <col min="18" max="18" width="9.75" style="4" customWidth="1"/>
    <col min="19" max="20" width="9.75" style="3" customWidth="1"/>
    <col min="21" max="21" width="13.25" style="3" customWidth="1"/>
    <col min="22" max="22" width="9" style="5"/>
    <col min="23" max="16384" width="9" style="1"/>
  </cols>
  <sheetData>
    <row r="1" s="1" customFormat="1" ht="37.5" customHeight="1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6"/>
      <c r="R1" s="24"/>
      <c r="S1" s="6"/>
      <c r="T1" s="6"/>
      <c r="U1" s="6"/>
      <c r="V1" s="5"/>
    </row>
    <row r="2" s="1" customFormat="1" ht="21.75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5"/>
      <c r="P2" s="25"/>
      <c r="Q2" s="7"/>
      <c r="R2" s="25"/>
      <c r="S2" s="7"/>
      <c r="T2" s="7"/>
      <c r="U2" s="7"/>
      <c r="V2" s="5"/>
    </row>
    <row r="3" s="1" customFormat="1" ht="35.25" customHeight="1" spans="1:22">
      <c r="A3" s="8" t="s">
        <v>2</v>
      </c>
      <c r="B3" s="9" t="s">
        <v>3</v>
      </c>
      <c r="C3" s="10" t="s">
        <v>4</v>
      </c>
      <c r="D3" s="11"/>
      <c r="E3" s="11"/>
      <c r="F3" s="11"/>
      <c r="G3" s="12"/>
      <c r="H3" s="13" t="s">
        <v>5</v>
      </c>
      <c r="I3" s="26"/>
      <c r="J3" s="26"/>
      <c r="K3" s="26"/>
      <c r="L3" s="26"/>
      <c r="M3" s="26"/>
      <c r="N3" s="26"/>
      <c r="O3" s="27"/>
      <c r="P3" s="27"/>
      <c r="Q3" s="26"/>
      <c r="R3" s="27"/>
      <c r="S3" s="26"/>
      <c r="T3" s="39"/>
      <c r="U3" s="9" t="s">
        <v>6</v>
      </c>
      <c r="V3" s="33" t="s">
        <v>7</v>
      </c>
    </row>
    <row r="4" s="1" customFormat="1" ht="31.5" customHeight="1" spans="1:22">
      <c r="A4" s="14"/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6" t="s">
        <v>7</v>
      </c>
      <c r="H4" s="15" t="s">
        <v>13</v>
      </c>
      <c r="I4" s="28" t="s">
        <v>14</v>
      </c>
      <c r="J4" s="29"/>
      <c r="K4" s="30"/>
      <c r="L4" s="28" t="s">
        <v>15</v>
      </c>
      <c r="M4" s="29"/>
      <c r="N4" s="30"/>
      <c r="O4" s="31" t="s">
        <v>16</v>
      </c>
      <c r="P4" s="32"/>
      <c r="Q4" s="30"/>
      <c r="R4" s="40" t="s">
        <v>17</v>
      </c>
      <c r="S4" s="15" t="s">
        <v>18</v>
      </c>
      <c r="T4" s="16" t="s">
        <v>7</v>
      </c>
      <c r="U4" s="15" t="s">
        <v>19</v>
      </c>
      <c r="V4" s="33"/>
    </row>
    <row r="5" s="1" customFormat="1" ht="31.5" customHeight="1" spans="1:22">
      <c r="A5" s="17"/>
      <c r="B5" s="18"/>
      <c r="C5" s="19"/>
      <c r="D5" s="19"/>
      <c r="E5" s="19"/>
      <c r="F5" s="19"/>
      <c r="G5" s="20"/>
      <c r="H5" s="19"/>
      <c r="I5" s="33" t="s">
        <v>20</v>
      </c>
      <c r="J5" s="33" t="s">
        <v>21</v>
      </c>
      <c r="K5" s="9" t="s">
        <v>7</v>
      </c>
      <c r="L5" s="33" t="s">
        <v>20</v>
      </c>
      <c r="M5" s="33" t="s">
        <v>21</v>
      </c>
      <c r="N5" s="9" t="s">
        <v>7</v>
      </c>
      <c r="O5" s="34" t="s">
        <v>20</v>
      </c>
      <c r="P5" s="34" t="s">
        <v>21</v>
      </c>
      <c r="Q5" s="9" t="s">
        <v>7</v>
      </c>
      <c r="R5" s="41"/>
      <c r="S5" s="19"/>
      <c r="T5" s="20"/>
      <c r="U5" s="19"/>
      <c r="V5" s="33"/>
    </row>
    <row r="6" s="1" customFormat="1" spans="1:22">
      <c r="A6" s="21" t="s">
        <v>22</v>
      </c>
      <c r="B6" s="22">
        <v>10</v>
      </c>
      <c r="C6" s="22">
        <v>2</v>
      </c>
      <c r="D6" s="22">
        <v>3</v>
      </c>
      <c r="E6" s="22">
        <v>8</v>
      </c>
      <c r="F6" s="22">
        <v>2</v>
      </c>
      <c r="G6" s="22">
        <v>15</v>
      </c>
      <c r="H6" s="23">
        <v>4</v>
      </c>
      <c r="I6" s="35">
        <f>VLOOKUP(A6,[1]母表!$1:$1048576,26,FALSE)</f>
        <v>1.3158753055255</v>
      </c>
      <c r="J6" s="36">
        <f>VLOOKUP(A6,[1]母表!$1:$1048576,27,FALSE)</f>
        <v>4.66152771263448</v>
      </c>
      <c r="K6" s="37">
        <f t="shared" ref="K6:K39" si="0">I6+J6</f>
        <v>5.97740301815998</v>
      </c>
      <c r="L6" s="36">
        <f>VLOOKUP(A6,[1]母表!$1:$1048576,29,FALSE)</f>
        <v>7.10095314841512</v>
      </c>
      <c r="M6" s="36">
        <f>VLOOKUP(A6,[1]母表!$1:$1048576,30,FALSE)</f>
        <v>6.58583575566544</v>
      </c>
      <c r="N6" s="36">
        <f t="shared" ref="N6:N39" si="1">L6+M6</f>
        <v>13.6867889040806</v>
      </c>
      <c r="O6" s="38">
        <f>VLOOKUP(A6,[1]母表!$1:$1048576,32,FALSE)</f>
        <v>6.2951769180553</v>
      </c>
      <c r="P6" s="38">
        <f>VLOOKUP(A6,[1]母表!$1:$1048576,33,FALSE)</f>
        <v>5.9864729351159</v>
      </c>
      <c r="Q6" s="36">
        <f t="shared" ref="Q6:Q39" si="2">O6+P6</f>
        <v>12.2816498531712</v>
      </c>
      <c r="R6" s="42">
        <v>10</v>
      </c>
      <c r="S6" s="23">
        <v>6</v>
      </c>
      <c r="T6" s="36">
        <f t="shared" ref="T6:T39" si="3">S6+R6+Q6+N6+K6+H6</f>
        <v>51.9458417754117</v>
      </c>
      <c r="U6" s="23">
        <v>10</v>
      </c>
      <c r="V6" s="36">
        <f t="shared" ref="V6:V39" si="4">B6+G6+H6+K6+N6+Q6++R6+S6+U6</f>
        <v>86.9458417754117</v>
      </c>
    </row>
    <row r="7" s="1" customFormat="1" spans="1:22">
      <c r="A7" s="21" t="s">
        <v>23</v>
      </c>
      <c r="B7" s="22">
        <v>10</v>
      </c>
      <c r="C7" s="22">
        <v>2</v>
      </c>
      <c r="D7" s="22">
        <v>3</v>
      </c>
      <c r="E7" s="22">
        <v>8</v>
      </c>
      <c r="F7" s="22">
        <v>2</v>
      </c>
      <c r="G7" s="22">
        <v>15</v>
      </c>
      <c r="H7" s="23">
        <v>4</v>
      </c>
      <c r="I7" s="35">
        <f>VLOOKUP(A7,[1]母表!$1:$1048576,26,FALSE)</f>
        <v>7.3945423479378</v>
      </c>
      <c r="J7" s="36">
        <f>VLOOKUP(A7,[1]母表!$1:$1048576,27,FALSE)</f>
        <v>7.24489200238656</v>
      </c>
      <c r="K7" s="37">
        <f t="shared" si="0"/>
        <v>14.6394343503244</v>
      </c>
      <c r="L7" s="36">
        <f>VLOOKUP(A7,[1]母表!$1:$1048576,29,FALSE)</f>
        <v>7.98652376603298</v>
      </c>
      <c r="M7" s="36">
        <f>VLOOKUP(A7,[1]母表!$1:$1048576,30,FALSE)</f>
        <v>7.52303185251886</v>
      </c>
      <c r="N7" s="36">
        <f t="shared" si="1"/>
        <v>15.5095556185518</v>
      </c>
      <c r="O7" s="38">
        <f>VLOOKUP(A7,[1]母表!$1:$1048576,32,FALSE)</f>
        <v>8.1198045052189</v>
      </c>
      <c r="P7" s="38">
        <f>VLOOKUP(A7,[1]母表!$1:$1048576,33,FALSE)</f>
        <v>8.4871968697412</v>
      </c>
      <c r="Q7" s="36">
        <f t="shared" si="2"/>
        <v>16.6070013749601</v>
      </c>
      <c r="R7" s="42">
        <v>10</v>
      </c>
      <c r="S7" s="23">
        <v>6</v>
      </c>
      <c r="T7" s="36">
        <f t="shared" si="3"/>
        <v>66.7559913438363</v>
      </c>
      <c r="U7" s="23">
        <v>10</v>
      </c>
      <c r="V7" s="36">
        <f t="shared" si="4"/>
        <v>101.755991343836</v>
      </c>
    </row>
    <row r="8" s="1" customFormat="1" spans="1:22">
      <c r="A8" s="21" t="s">
        <v>24</v>
      </c>
      <c r="B8" s="22">
        <v>10</v>
      </c>
      <c r="C8" s="22">
        <v>2</v>
      </c>
      <c r="D8" s="22">
        <v>3</v>
      </c>
      <c r="E8" s="22">
        <v>8</v>
      </c>
      <c r="F8" s="22">
        <v>2</v>
      </c>
      <c r="G8" s="22">
        <v>15</v>
      </c>
      <c r="H8" s="23">
        <v>4</v>
      </c>
      <c r="I8" s="35">
        <f>VLOOKUP(A8,[1]母表!$1:$1048576,26,FALSE)</f>
        <v>3.30739843960184</v>
      </c>
      <c r="J8" s="36">
        <f>VLOOKUP(A8,[1]母表!$1:$1048576,27,FALSE)</f>
        <v>6.21025011402372</v>
      </c>
      <c r="K8" s="37">
        <f t="shared" si="0"/>
        <v>9.51764855362556</v>
      </c>
      <c r="L8" s="36">
        <f>VLOOKUP(A8,[1]母表!$1:$1048576,29,FALSE)</f>
        <v>6.0592804326313</v>
      </c>
      <c r="M8" s="36">
        <f>VLOOKUP(A8,[1]母表!$1:$1048576,30,FALSE)</f>
        <v>4.59200564589331</v>
      </c>
      <c r="N8" s="36">
        <f t="shared" si="1"/>
        <v>10.6512860785246</v>
      </c>
      <c r="O8" s="38">
        <f>VLOOKUP(A8,[1]母表!$1:$1048576,32,FALSE)</f>
        <v>7.9658765550359</v>
      </c>
      <c r="P8" s="38">
        <f>VLOOKUP(A8,[1]母表!$1:$1048576,33,FALSE)</f>
        <v>5.9381539500054</v>
      </c>
      <c r="Q8" s="36">
        <f t="shared" si="2"/>
        <v>13.9040305050413</v>
      </c>
      <c r="R8" s="42">
        <f>VLOOKUP(A8,[1]亿元投诉件数!$1:$1048576,9,FALSE)</f>
        <v>6.15316488878846</v>
      </c>
      <c r="S8" s="23">
        <v>6</v>
      </c>
      <c r="T8" s="36">
        <f t="shared" si="3"/>
        <v>50.2261300259799</v>
      </c>
      <c r="U8" s="23">
        <v>10</v>
      </c>
      <c r="V8" s="36">
        <f t="shared" si="4"/>
        <v>85.2261300259799</v>
      </c>
    </row>
    <row r="9" s="1" customFormat="1" spans="1:22">
      <c r="A9" s="21" t="s">
        <v>25</v>
      </c>
      <c r="B9" s="22">
        <v>10</v>
      </c>
      <c r="C9" s="22">
        <v>2</v>
      </c>
      <c r="D9" s="22">
        <v>3</v>
      </c>
      <c r="E9" s="22">
        <v>8</v>
      </c>
      <c r="F9" s="22">
        <v>2</v>
      </c>
      <c r="G9" s="22">
        <v>15</v>
      </c>
      <c r="H9" s="23">
        <v>4</v>
      </c>
      <c r="I9" s="35">
        <f>VLOOKUP(A9,[1]母表!$1:$1048576,26,FALSE)</f>
        <v>9.75448838669178</v>
      </c>
      <c r="J9" s="36">
        <f>VLOOKUP(A9,[1]母表!$1:$1048576,27,FALSE)</f>
        <v>7.69744636321632</v>
      </c>
      <c r="K9" s="37">
        <f t="shared" si="0"/>
        <v>17.4519347499081</v>
      </c>
      <c r="L9" s="36">
        <f>VLOOKUP(A9,[1]母表!$1:$1048576,29,FALSE)</f>
        <v>8.28514138072611</v>
      </c>
      <c r="M9" s="36">
        <f>VLOOKUP(A9,[1]母表!$1:$1048576,30,FALSE)</f>
        <v>8.24137725667108</v>
      </c>
      <c r="N9" s="36">
        <f t="shared" si="1"/>
        <v>16.5265186373972</v>
      </c>
      <c r="O9" s="38">
        <f>VLOOKUP(A9,[1]母表!$1:$1048576,32,FALSE)</f>
        <v>8.90409767477315</v>
      </c>
      <c r="P9" s="38">
        <f>VLOOKUP(A9,[1]母表!$1:$1048576,33,FALSE)</f>
        <v>8.8762329551576</v>
      </c>
      <c r="Q9" s="36">
        <f t="shared" si="2"/>
        <v>17.7803306299307</v>
      </c>
      <c r="R9" s="42">
        <f>VLOOKUP(A9,[1]亿元投诉件数!$1:$1048576,9,FALSE)</f>
        <v>10</v>
      </c>
      <c r="S9" s="23">
        <v>6</v>
      </c>
      <c r="T9" s="36">
        <f t="shared" si="3"/>
        <v>71.758784017236</v>
      </c>
      <c r="U9" s="23">
        <v>10</v>
      </c>
      <c r="V9" s="36">
        <f t="shared" si="4"/>
        <v>106.758784017236</v>
      </c>
    </row>
    <row r="10" s="1" customFormat="1" spans="1:22">
      <c r="A10" s="21" t="s">
        <v>26</v>
      </c>
      <c r="B10" s="22">
        <v>10</v>
      </c>
      <c r="C10" s="22">
        <v>2</v>
      </c>
      <c r="D10" s="22">
        <v>3</v>
      </c>
      <c r="E10" s="22">
        <v>8</v>
      </c>
      <c r="F10" s="22">
        <v>2</v>
      </c>
      <c r="G10" s="22">
        <v>15</v>
      </c>
      <c r="H10" s="23">
        <v>4</v>
      </c>
      <c r="I10" s="35">
        <f>VLOOKUP(A10,[1]母表!$1:$1048576,26,FALSE)</f>
        <v>6.36080646948046</v>
      </c>
      <c r="J10" s="36">
        <f>VLOOKUP(A10,[1]母表!$1:$1048576,27,FALSE)</f>
        <v>8.45463116091034</v>
      </c>
      <c r="K10" s="37">
        <f t="shared" si="0"/>
        <v>14.8154376303908</v>
      </c>
      <c r="L10" s="36">
        <f>VLOOKUP(A10,[1]母表!$1:$1048576,29,FALSE)</f>
        <v>7.59502898515404</v>
      </c>
      <c r="M10" s="36">
        <f>VLOOKUP(A10,[1]母表!$1:$1048576,30,FALSE)</f>
        <v>7.48672367149589</v>
      </c>
      <c r="N10" s="36">
        <f t="shared" si="1"/>
        <v>15.0817526566499</v>
      </c>
      <c r="O10" s="38">
        <f>VLOOKUP(A10,[1]母表!$1:$1048576,32,FALSE)</f>
        <v>6.2969131497381</v>
      </c>
      <c r="P10" s="38">
        <f>VLOOKUP(A10,[1]母表!$1:$1048576,33,FALSE)</f>
        <v>4.012234341159</v>
      </c>
      <c r="Q10" s="36">
        <f t="shared" si="2"/>
        <v>10.3091474908971</v>
      </c>
      <c r="R10" s="42">
        <v>10</v>
      </c>
      <c r="S10" s="23">
        <v>6</v>
      </c>
      <c r="T10" s="36">
        <f t="shared" si="3"/>
        <v>60.2063377779378</v>
      </c>
      <c r="U10" s="23">
        <v>10</v>
      </c>
      <c r="V10" s="36">
        <f t="shared" si="4"/>
        <v>95.2063377779378</v>
      </c>
    </row>
    <row r="11" s="1" customFormat="1" ht="13.9" customHeight="1" spans="1:22">
      <c r="A11" s="21" t="s">
        <v>27</v>
      </c>
      <c r="B11" s="22">
        <v>10</v>
      </c>
      <c r="C11" s="22">
        <v>2</v>
      </c>
      <c r="D11" s="22">
        <v>3</v>
      </c>
      <c r="E11" s="22">
        <v>8</v>
      </c>
      <c r="F11" s="22">
        <v>2</v>
      </c>
      <c r="G11" s="22">
        <v>15</v>
      </c>
      <c r="H11" s="23">
        <v>4</v>
      </c>
      <c r="I11" s="35">
        <f>VLOOKUP(A11,[1]母表!$1:$1048576,26,FALSE)</f>
        <v>7.31112984490392</v>
      </c>
      <c r="J11" s="36">
        <f>VLOOKUP(A11,[1]母表!$1:$1048576,27,FALSE)</f>
        <v>8.11769774082794</v>
      </c>
      <c r="K11" s="37">
        <f t="shared" si="0"/>
        <v>15.4288275857319</v>
      </c>
      <c r="L11" s="36">
        <f>VLOOKUP(A11,[1]母表!$1:$1048576,29,FALSE)</f>
        <v>8.08535266964023</v>
      </c>
      <c r="M11" s="36">
        <f>VLOOKUP(A11,[1]母表!$1:$1048576,30,FALSE)</f>
        <v>8.05933410034056</v>
      </c>
      <c r="N11" s="36">
        <f t="shared" si="1"/>
        <v>16.1446867699808</v>
      </c>
      <c r="O11" s="38">
        <f>VLOOKUP(A11,[1]母表!$1:$1048576,32,FALSE)</f>
        <v>7.6941593623956</v>
      </c>
      <c r="P11" s="38">
        <f>VLOOKUP(A11,[1]母表!$1:$1048576,33,FALSE)</f>
        <v>7.49235672811535</v>
      </c>
      <c r="Q11" s="36">
        <f t="shared" si="2"/>
        <v>15.1865160905109</v>
      </c>
      <c r="R11" s="42">
        <f>VLOOKUP(A11,[1]亿元投诉件数!$1:$1048576,9,FALSE)</f>
        <v>8.01350237053138</v>
      </c>
      <c r="S11" s="23">
        <v>6</v>
      </c>
      <c r="T11" s="36">
        <f t="shared" si="3"/>
        <v>64.773532816755</v>
      </c>
      <c r="U11" s="23">
        <v>10</v>
      </c>
      <c r="V11" s="36">
        <f t="shared" si="4"/>
        <v>99.773532816755</v>
      </c>
    </row>
    <row r="12" s="1" customFormat="1" spans="1:22">
      <c r="A12" s="21" t="s">
        <v>28</v>
      </c>
      <c r="B12" s="22">
        <v>10</v>
      </c>
      <c r="C12" s="22">
        <v>2</v>
      </c>
      <c r="D12" s="22">
        <v>3</v>
      </c>
      <c r="E12" s="22">
        <v>8</v>
      </c>
      <c r="F12" s="22">
        <v>2</v>
      </c>
      <c r="G12" s="22">
        <v>15</v>
      </c>
      <c r="H12" s="23">
        <v>4</v>
      </c>
      <c r="I12" s="35">
        <f>VLOOKUP(A12,[1]母表!$1:$1048576,26,FALSE)</f>
        <v>3.02485875706216</v>
      </c>
      <c r="J12" s="36">
        <f>VLOOKUP(A12,[1]母表!$1:$1048576,27,FALSE)</f>
        <v>6.2661254137839</v>
      </c>
      <c r="K12" s="37">
        <f t="shared" si="0"/>
        <v>9.29098417084606</v>
      </c>
      <c r="L12" s="36">
        <f>VLOOKUP(A12,[1]母表!$1:$1048576,29,FALSE)</f>
        <v>6.6485626390002</v>
      </c>
      <c r="M12" s="36">
        <f>VLOOKUP(A12,[1]母表!$1:$1048576,30,FALSE)</f>
        <v>6.1089669454633</v>
      </c>
      <c r="N12" s="36">
        <f t="shared" si="1"/>
        <v>12.7575295844635</v>
      </c>
      <c r="O12" s="38">
        <f>VLOOKUP(A12,[1]母表!$1:$1048576,32,FALSE)</f>
        <v>6.9022400262514</v>
      </c>
      <c r="P12" s="38">
        <f>VLOOKUP(A12,[1]母表!$1:$1048576,33,FALSE)</f>
        <v>7.26347949887895</v>
      </c>
      <c r="Q12" s="36">
        <f t="shared" si="2"/>
        <v>14.1657195251303</v>
      </c>
      <c r="R12" s="42">
        <v>10</v>
      </c>
      <c r="S12" s="23">
        <v>6</v>
      </c>
      <c r="T12" s="36">
        <f t="shared" si="3"/>
        <v>56.2142332804399</v>
      </c>
      <c r="U12" s="23">
        <v>10</v>
      </c>
      <c r="V12" s="36">
        <f t="shared" si="4"/>
        <v>91.2142332804399</v>
      </c>
    </row>
    <row r="13" s="1" customFormat="1" spans="1:22">
      <c r="A13" s="21" t="s">
        <v>29</v>
      </c>
      <c r="B13" s="22">
        <v>10</v>
      </c>
      <c r="C13" s="22">
        <v>2</v>
      </c>
      <c r="D13" s="22">
        <v>3</v>
      </c>
      <c r="E13" s="22">
        <v>8</v>
      </c>
      <c r="F13" s="22">
        <v>2</v>
      </c>
      <c r="G13" s="22">
        <v>15</v>
      </c>
      <c r="H13" s="23">
        <v>4</v>
      </c>
      <c r="I13" s="35">
        <f>VLOOKUP(A13,[1]母表!$1:$1048576,26,FALSE)</f>
        <v>8.8505897512142</v>
      </c>
      <c r="J13" s="36">
        <f>VLOOKUP(A13,[1]母表!$1:$1048576,27,FALSE)</f>
        <v>5.92758374711724</v>
      </c>
      <c r="K13" s="37">
        <f t="shared" si="0"/>
        <v>14.7781734983314</v>
      </c>
      <c r="L13" s="36">
        <f>VLOOKUP(A13,[1]母表!$1:$1048576,29,FALSE)</f>
        <v>5.23161645174149</v>
      </c>
      <c r="M13" s="36">
        <f>VLOOKUP(A13,[1]母表!$1:$1048576,30,FALSE)</f>
        <v>5.31386205035841</v>
      </c>
      <c r="N13" s="36">
        <f t="shared" si="1"/>
        <v>10.5454785020999</v>
      </c>
      <c r="O13" s="38">
        <f>VLOOKUP(A13,[1]母表!$1:$1048576,32,FALSE)</f>
        <v>5.92467974933565</v>
      </c>
      <c r="P13" s="38">
        <f>VLOOKUP(A13,[1]母表!$1:$1048576,33,FALSE)</f>
        <v>6.3518622223031</v>
      </c>
      <c r="Q13" s="36">
        <f t="shared" si="2"/>
        <v>12.2765419716387</v>
      </c>
      <c r="R13" s="42">
        <v>10</v>
      </c>
      <c r="S13" s="23">
        <v>6</v>
      </c>
      <c r="T13" s="36">
        <f t="shared" si="3"/>
        <v>57.6001939720701</v>
      </c>
      <c r="U13" s="23">
        <v>10</v>
      </c>
      <c r="V13" s="36">
        <f t="shared" si="4"/>
        <v>92.6001939720701</v>
      </c>
    </row>
    <row r="14" s="1" customFormat="1" spans="1:22">
      <c r="A14" s="21" t="s">
        <v>30</v>
      </c>
      <c r="B14" s="22">
        <v>10</v>
      </c>
      <c r="C14" s="22">
        <v>2</v>
      </c>
      <c r="D14" s="22">
        <v>3</v>
      </c>
      <c r="E14" s="22">
        <v>8</v>
      </c>
      <c r="F14" s="22">
        <v>2</v>
      </c>
      <c r="G14" s="22">
        <v>15</v>
      </c>
      <c r="H14" s="23">
        <v>4</v>
      </c>
      <c r="I14" s="35">
        <f>VLOOKUP(A14,[1]母表!$1:$1048576,26,FALSE)</f>
        <v>7.02511128231468</v>
      </c>
      <c r="J14" s="36">
        <f>VLOOKUP(A14,[1]母表!$1:$1048576,27,FALSE)</f>
        <v>7.20019948785798</v>
      </c>
      <c r="K14" s="37">
        <f t="shared" si="0"/>
        <v>14.2253107701727</v>
      </c>
      <c r="L14" s="36">
        <f>VLOOKUP(A14,[1]母表!$1:$1048576,29,FALSE)</f>
        <v>7.62277584822005</v>
      </c>
      <c r="M14" s="36">
        <f>VLOOKUP(A14,[1]母表!$1:$1048576,30,FALSE)</f>
        <v>7.04679041231902</v>
      </c>
      <c r="N14" s="36">
        <f t="shared" si="1"/>
        <v>14.6695662605391</v>
      </c>
      <c r="O14" s="38">
        <f>VLOOKUP(A14,[1]母表!$1:$1048576,32,FALSE)</f>
        <v>6.73133787993745</v>
      </c>
      <c r="P14" s="38">
        <f>VLOOKUP(A14,[1]母表!$1:$1048576,33,FALSE)</f>
        <v>7.3670911631691</v>
      </c>
      <c r="Q14" s="36">
        <f t="shared" si="2"/>
        <v>14.0984290431065</v>
      </c>
      <c r="R14" s="42">
        <f>VLOOKUP(A14,[1]亿元投诉件数!$1:$1048576,9,FALSE)</f>
        <v>8.10276168759509</v>
      </c>
      <c r="S14" s="23">
        <v>6</v>
      </c>
      <c r="T14" s="36">
        <f t="shared" si="3"/>
        <v>61.0960677614134</v>
      </c>
      <c r="U14" s="23">
        <v>10</v>
      </c>
      <c r="V14" s="36">
        <f t="shared" si="4"/>
        <v>96.0960677614134</v>
      </c>
    </row>
    <row r="15" s="1" customFormat="1" spans="1:22">
      <c r="A15" s="21" t="s">
        <v>31</v>
      </c>
      <c r="B15" s="22">
        <v>10</v>
      </c>
      <c r="C15" s="22">
        <v>2</v>
      </c>
      <c r="D15" s="22">
        <v>3</v>
      </c>
      <c r="E15" s="22">
        <v>8</v>
      </c>
      <c r="F15" s="22">
        <v>2</v>
      </c>
      <c r="G15" s="22">
        <v>15</v>
      </c>
      <c r="H15" s="23">
        <v>4</v>
      </c>
      <c r="I15" s="35">
        <f>VLOOKUP(A15,[1]母表!$1:$1048576,26,FALSE)</f>
        <v>1.75819209039548</v>
      </c>
      <c r="J15" s="36">
        <f>VLOOKUP(A15,[1]母表!$1:$1048576,27,FALSE)</f>
        <v>6.98215105480954</v>
      </c>
      <c r="K15" s="37">
        <f t="shared" si="0"/>
        <v>8.74034314520502</v>
      </c>
      <c r="L15" s="36">
        <f>VLOOKUP(A15,[1]母表!$1:$1048576,29,FALSE)</f>
        <v>5.9730526846921</v>
      </c>
      <c r="M15" s="36">
        <f>VLOOKUP(A15,[1]母表!$1:$1048576,30,FALSE)</f>
        <v>6.58715470597864</v>
      </c>
      <c r="N15" s="36">
        <f t="shared" si="1"/>
        <v>12.5602073906707</v>
      </c>
      <c r="O15" s="38">
        <f>VLOOKUP(A15,[1]母表!$1:$1048576,32,FALSE)</f>
        <v>7.56169314586135</v>
      </c>
      <c r="P15" s="38">
        <f>VLOOKUP(A15,[1]母表!$1:$1048576,33,FALSE)</f>
        <v>7.5931361979229</v>
      </c>
      <c r="Q15" s="36">
        <f t="shared" si="2"/>
        <v>15.1548293437843</v>
      </c>
      <c r="R15" s="42">
        <v>10</v>
      </c>
      <c r="S15" s="23">
        <v>6</v>
      </c>
      <c r="T15" s="36">
        <f t="shared" si="3"/>
        <v>56.45537987966</v>
      </c>
      <c r="U15" s="23">
        <v>10</v>
      </c>
      <c r="V15" s="36">
        <f t="shared" si="4"/>
        <v>91.45537987966</v>
      </c>
    </row>
    <row r="16" s="1" customFormat="1" spans="1:22">
      <c r="A16" s="21" t="s">
        <v>32</v>
      </c>
      <c r="B16" s="22">
        <v>10</v>
      </c>
      <c r="C16" s="22">
        <v>2</v>
      </c>
      <c r="D16" s="22">
        <v>3</v>
      </c>
      <c r="E16" s="22">
        <v>8</v>
      </c>
      <c r="F16" s="22">
        <v>2</v>
      </c>
      <c r="G16" s="22">
        <v>15</v>
      </c>
      <c r="H16" s="23">
        <v>4</v>
      </c>
      <c r="I16" s="35">
        <f>VLOOKUP(A16,[1]母表!$1:$1048576,26,FALSE)</f>
        <v>9.21874764595104</v>
      </c>
      <c r="J16" s="36">
        <f>VLOOKUP(A16,[1]母表!$1:$1048576,27,FALSE)</f>
        <v>6.46217061152402</v>
      </c>
      <c r="K16" s="37">
        <f t="shared" si="0"/>
        <v>15.6809182574751</v>
      </c>
      <c r="L16" s="36">
        <f>VLOOKUP(A16,[1]母表!$1:$1048576,29,FALSE)</f>
        <v>8.64802844239981</v>
      </c>
      <c r="M16" s="36">
        <f>VLOOKUP(A16,[1]母表!$1:$1048576,30,FALSE)</f>
        <v>8.04031912986426</v>
      </c>
      <c r="N16" s="36">
        <f t="shared" si="1"/>
        <v>16.6883475722641</v>
      </c>
      <c r="O16" s="38">
        <f>VLOOKUP(A16,[1]母表!$1:$1048576,32,FALSE)</f>
        <v>8.1551201196769</v>
      </c>
      <c r="P16" s="38">
        <f>VLOOKUP(A16,[1]母表!$1:$1048576,33,FALSE)</f>
        <v>7.97885132039425</v>
      </c>
      <c r="Q16" s="36">
        <f t="shared" si="2"/>
        <v>16.1339714400712</v>
      </c>
      <c r="R16" s="42">
        <v>10</v>
      </c>
      <c r="S16" s="23">
        <v>6</v>
      </c>
      <c r="T16" s="36">
        <f t="shared" si="3"/>
        <v>68.5032372698103</v>
      </c>
      <c r="U16" s="23">
        <v>10</v>
      </c>
      <c r="V16" s="36">
        <f t="shared" si="4"/>
        <v>103.50323726981</v>
      </c>
    </row>
    <row r="17" s="1" customFormat="1" spans="1:22">
      <c r="A17" s="21" t="s">
        <v>33</v>
      </c>
      <c r="B17" s="22">
        <v>10</v>
      </c>
      <c r="C17" s="22">
        <v>2</v>
      </c>
      <c r="D17" s="22">
        <v>3</v>
      </c>
      <c r="E17" s="22">
        <v>8</v>
      </c>
      <c r="F17" s="22">
        <v>2</v>
      </c>
      <c r="G17" s="22">
        <v>15</v>
      </c>
      <c r="H17" s="23">
        <v>4</v>
      </c>
      <c r="I17" s="35">
        <f>VLOOKUP(A17,[1]母表!$1:$1048576,26,FALSE)</f>
        <v>11.7064583521014</v>
      </c>
      <c r="J17" s="36">
        <f>VLOOKUP(A17,[1]母表!$1:$1048576,27,FALSE)</f>
        <v>5.66449780961724</v>
      </c>
      <c r="K17" s="37">
        <f t="shared" si="0"/>
        <v>17.3709561617186</v>
      </c>
      <c r="L17" s="36">
        <f>VLOOKUP(A17,[1]母表!$1:$1048576,29,FALSE)</f>
        <v>8.43956124029583</v>
      </c>
      <c r="M17" s="36">
        <f>VLOOKUP(A17,[1]母表!$1:$1048576,30,FALSE)</f>
        <v>6.98584879318467</v>
      </c>
      <c r="N17" s="36">
        <f t="shared" si="1"/>
        <v>15.4254100334805</v>
      </c>
      <c r="O17" s="38">
        <f>VLOOKUP(A17,[1]母表!$1:$1048576,32,FALSE)</f>
        <v>7.3706402194811</v>
      </c>
      <c r="P17" s="38">
        <f>VLOOKUP(A17,[1]母表!$1:$1048576,33,FALSE)</f>
        <v>8.02848504427735</v>
      </c>
      <c r="Q17" s="36">
        <f t="shared" si="2"/>
        <v>15.3991252637584</v>
      </c>
      <c r="R17" s="42">
        <v>10</v>
      </c>
      <c r="S17" s="23">
        <v>6</v>
      </c>
      <c r="T17" s="36">
        <f t="shared" si="3"/>
        <v>68.1954914589576</v>
      </c>
      <c r="U17" s="23">
        <v>10</v>
      </c>
      <c r="V17" s="36">
        <f t="shared" si="4"/>
        <v>103.195491458958</v>
      </c>
    </row>
    <row r="18" s="1" customFormat="1" spans="1:22">
      <c r="A18" s="21" t="s">
        <v>34</v>
      </c>
      <c r="B18" s="22">
        <v>10</v>
      </c>
      <c r="C18" s="22">
        <v>2</v>
      </c>
      <c r="D18" s="22">
        <v>3</v>
      </c>
      <c r="E18" s="22">
        <v>8</v>
      </c>
      <c r="F18" s="22">
        <v>2</v>
      </c>
      <c r="G18" s="22">
        <v>15</v>
      </c>
      <c r="H18" s="23">
        <v>4</v>
      </c>
      <c r="I18" s="35">
        <f>VLOOKUP(A18,[1]母表!$1:$1048576,26,FALSE)</f>
        <v>2.25660478880818</v>
      </c>
      <c r="J18" s="36">
        <f>VLOOKUP(A18,[1]母表!$1:$1048576,27,FALSE)</f>
        <v>5.20085409595444</v>
      </c>
      <c r="K18" s="37">
        <f t="shared" si="0"/>
        <v>7.45745888476262</v>
      </c>
      <c r="L18" s="36">
        <f>VLOOKUP(A18,[1]母表!$1:$1048576,29,FALSE)</f>
        <v>5.65277344408494</v>
      </c>
      <c r="M18" s="36">
        <f>VLOOKUP(A18,[1]母表!$1:$1048576,30,FALSE)</f>
        <v>5.85885404466547</v>
      </c>
      <c r="N18" s="36">
        <f t="shared" si="1"/>
        <v>11.5116274887504</v>
      </c>
      <c r="O18" s="38">
        <f>VLOOKUP(A18,[1]母表!$1:$1048576,32,FALSE)</f>
        <v>7.2386587240485</v>
      </c>
      <c r="P18" s="38">
        <f>VLOOKUP(A18,[1]母表!$1:$1048576,33,FALSE)</f>
        <v>5.98948244516765</v>
      </c>
      <c r="Q18" s="36">
        <f t="shared" si="2"/>
        <v>13.2281411692162</v>
      </c>
      <c r="R18" s="42">
        <v>10</v>
      </c>
      <c r="S18" s="23">
        <v>6</v>
      </c>
      <c r="T18" s="36">
        <f t="shared" si="3"/>
        <v>52.1972275427292</v>
      </c>
      <c r="U18" s="23">
        <v>10</v>
      </c>
      <c r="V18" s="36">
        <f t="shared" si="4"/>
        <v>87.1972275427292</v>
      </c>
    </row>
    <row r="19" s="1" customFormat="1" spans="1:22">
      <c r="A19" s="21" t="s">
        <v>35</v>
      </c>
      <c r="B19" s="22">
        <v>10</v>
      </c>
      <c r="C19" s="22">
        <v>2</v>
      </c>
      <c r="D19" s="22">
        <v>3</v>
      </c>
      <c r="E19" s="22">
        <v>8</v>
      </c>
      <c r="F19" s="22">
        <v>2</v>
      </c>
      <c r="G19" s="22">
        <v>15</v>
      </c>
      <c r="H19" s="23">
        <v>4</v>
      </c>
      <c r="I19" s="35">
        <f>VLOOKUP(A19,[1]母表!$1:$1048576,26,FALSE)</f>
        <v>8.41235875706216</v>
      </c>
      <c r="J19" s="36">
        <f>VLOOKUP(A19,[1]母表!$1:$1048576,27,FALSE)</f>
        <v>8.10945874711724</v>
      </c>
      <c r="K19" s="37">
        <f t="shared" si="0"/>
        <v>16.5218175041794</v>
      </c>
      <c r="L19" s="36">
        <f>VLOOKUP(A19,[1]母表!$1:$1048576,29,FALSE)</f>
        <v>7.95626451953117</v>
      </c>
      <c r="M19" s="36">
        <f>VLOOKUP(A19,[1]母表!$1:$1048576,30,FALSE)</f>
        <v>6.59791379627785</v>
      </c>
      <c r="N19" s="36">
        <f t="shared" si="1"/>
        <v>14.554178315809</v>
      </c>
      <c r="O19" s="38">
        <f>VLOOKUP(A19,[1]母表!$1:$1048576,32,FALSE)</f>
        <v>7.9979713507963</v>
      </c>
      <c r="P19" s="38">
        <f>VLOOKUP(A19,[1]母表!$1:$1048576,33,FALSE)</f>
        <v>7.8681998042673</v>
      </c>
      <c r="Q19" s="36">
        <f t="shared" si="2"/>
        <v>15.8661711550636</v>
      </c>
      <c r="R19" s="42">
        <f>VLOOKUP(A19,[1]亿元投诉件数!$1:$1048576,9,FALSE)</f>
        <v>6.0629605142739</v>
      </c>
      <c r="S19" s="23">
        <v>6</v>
      </c>
      <c r="T19" s="36">
        <f t="shared" si="3"/>
        <v>63.0051274893259</v>
      </c>
      <c r="U19" s="23">
        <v>10</v>
      </c>
      <c r="V19" s="36">
        <f t="shared" si="4"/>
        <v>98.0051274893259</v>
      </c>
    </row>
    <row r="20" s="1" customFormat="1" spans="1:22">
      <c r="A20" s="21" t="s">
        <v>36</v>
      </c>
      <c r="B20" s="22">
        <v>10</v>
      </c>
      <c r="C20" s="22">
        <v>2</v>
      </c>
      <c r="D20" s="22">
        <v>3</v>
      </c>
      <c r="E20" s="22">
        <v>8</v>
      </c>
      <c r="F20" s="22">
        <v>2</v>
      </c>
      <c r="G20" s="22">
        <v>15</v>
      </c>
      <c r="H20" s="23">
        <v>4</v>
      </c>
      <c r="I20" s="35">
        <f>VLOOKUP(A20,[1]母表!$1:$1048576,26,FALSE)</f>
        <v>6.18547760375694</v>
      </c>
      <c r="J20" s="36">
        <f>VLOOKUP(A20,[1]母表!$1:$1048576,27,FALSE)</f>
        <v>7.54182099479864</v>
      </c>
      <c r="K20" s="37">
        <f t="shared" si="0"/>
        <v>13.7272985985556</v>
      </c>
      <c r="L20" s="36">
        <f>VLOOKUP(A20,[1]母表!$1:$1048576,29,FALSE)</f>
        <v>5.73290963054722</v>
      </c>
      <c r="M20" s="36">
        <f>VLOOKUP(A20,[1]母表!$1:$1048576,30,FALSE)</f>
        <v>6.7991826493029</v>
      </c>
      <c r="N20" s="36">
        <f t="shared" si="1"/>
        <v>12.5320922798501</v>
      </c>
      <c r="O20" s="38">
        <f>VLOOKUP(A20,[1]母表!$1:$1048576,32,FALSE)</f>
        <v>6.28171558134905</v>
      </c>
      <c r="P20" s="38">
        <f>VLOOKUP(A20,[1]母表!$1:$1048576,33,FALSE)</f>
        <v>6.1605247322996</v>
      </c>
      <c r="Q20" s="36">
        <f t="shared" si="2"/>
        <v>12.4422403136487</v>
      </c>
      <c r="R20" s="42">
        <v>10</v>
      </c>
      <c r="S20" s="23">
        <v>6</v>
      </c>
      <c r="T20" s="36">
        <f t="shared" si="3"/>
        <v>58.7016311920544</v>
      </c>
      <c r="U20" s="23">
        <v>10</v>
      </c>
      <c r="V20" s="36">
        <f t="shared" si="4"/>
        <v>93.7016311920543</v>
      </c>
    </row>
    <row r="21" s="1" customFormat="1" spans="1:22">
      <c r="A21" s="21" t="s">
        <v>37</v>
      </c>
      <c r="B21" s="22">
        <v>10</v>
      </c>
      <c r="C21" s="22">
        <v>2</v>
      </c>
      <c r="D21" s="22">
        <v>3</v>
      </c>
      <c r="E21" s="22">
        <v>8</v>
      </c>
      <c r="F21" s="22">
        <v>2</v>
      </c>
      <c r="G21" s="22">
        <v>15</v>
      </c>
      <c r="H21" s="23">
        <v>4</v>
      </c>
      <c r="I21" s="35">
        <f>VLOOKUP(A21,[1]母表!$1:$1048576,26,FALSE)</f>
        <v>7.898041373641</v>
      </c>
      <c r="J21" s="36">
        <f>VLOOKUP(A21,[1]母表!$1:$1048576,27,FALSE)</f>
        <v>7.67200529176854</v>
      </c>
      <c r="K21" s="37">
        <f t="shared" si="0"/>
        <v>15.5700466654095</v>
      </c>
      <c r="L21" s="36">
        <f>VLOOKUP(A21,[1]母表!$1:$1048576,29,FALSE)</f>
        <v>7.81386355931581</v>
      </c>
      <c r="M21" s="36">
        <f>VLOOKUP(A21,[1]母表!$1:$1048576,30,FALSE)</f>
        <v>7.5591625888967</v>
      </c>
      <c r="N21" s="36">
        <f t="shared" si="1"/>
        <v>15.3730261482125</v>
      </c>
      <c r="O21" s="38">
        <f>VLOOKUP(A21,[1]母表!$1:$1048576,32,FALSE)</f>
        <v>7.9861299608048</v>
      </c>
      <c r="P21" s="38">
        <f>VLOOKUP(A21,[1]母表!$1:$1048576,33,FALSE)</f>
        <v>8.02956379469345</v>
      </c>
      <c r="Q21" s="36">
        <f t="shared" si="2"/>
        <v>16.0156937554983</v>
      </c>
      <c r="R21" s="42">
        <f>VLOOKUP(A21,[1]亿元投诉件数!$1:$1048576,9,FALSE)</f>
        <v>10</v>
      </c>
      <c r="S21" s="23">
        <v>6</v>
      </c>
      <c r="T21" s="36">
        <f t="shared" si="3"/>
        <v>66.9587665691203</v>
      </c>
      <c r="U21" s="23">
        <v>10</v>
      </c>
      <c r="V21" s="36">
        <f t="shared" si="4"/>
        <v>101.95876656912</v>
      </c>
    </row>
    <row r="22" s="1" customFormat="1" ht="15" customHeight="1" spans="1:22">
      <c r="A22" s="21" t="s">
        <v>38</v>
      </c>
      <c r="B22" s="22">
        <v>10</v>
      </c>
      <c r="C22" s="22">
        <v>2</v>
      </c>
      <c r="D22" s="22">
        <v>3</v>
      </c>
      <c r="E22" s="22">
        <v>8</v>
      </c>
      <c r="F22" s="22">
        <v>2</v>
      </c>
      <c r="G22" s="22">
        <v>15</v>
      </c>
      <c r="H22" s="23">
        <v>4</v>
      </c>
      <c r="I22" s="35">
        <f>VLOOKUP(A22,[1]母表!$1:$1048576,26,FALSE)</f>
        <v>7.76197773444662</v>
      </c>
      <c r="J22" s="36">
        <f>VLOOKUP(A22,[1]母表!$1:$1048576,27,FALSE)</f>
        <v>7.67413100721162</v>
      </c>
      <c r="K22" s="37">
        <f t="shared" si="0"/>
        <v>15.4361087416582</v>
      </c>
      <c r="L22" s="36">
        <f>VLOOKUP(A22,[1]母表!$1:$1048576,29,FALSE)</f>
        <v>6.69889113112714</v>
      </c>
      <c r="M22" s="36">
        <f>VLOOKUP(A22,[1]母表!$1:$1048576,30,FALSE)</f>
        <v>7.96369427474269</v>
      </c>
      <c r="N22" s="36">
        <f t="shared" si="1"/>
        <v>14.6625854058698</v>
      </c>
      <c r="O22" s="38">
        <f>VLOOKUP(A22,[1]母表!$1:$1048576,32,FALSE)</f>
        <v>7.68110410571745</v>
      </c>
      <c r="P22" s="38">
        <f>VLOOKUP(A22,[1]母表!$1:$1048576,33,FALSE)</f>
        <v>7.84197263027825</v>
      </c>
      <c r="Q22" s="36">
        <f t="shared" si="2"/>
        <v>15.5230767359957</v>
      </c>
      <c r="R22" s="42">
        <f>VLOOKUP(A22,[1]亿元投诉件数!$1:$1048576,9,FALSE)</f>
        <v>8.74012051361973</v>
      </c>
      <c r="S22" s="23">
        <v>6</v>
      </c>
      <c r="T22" s="36">
        <f t="shared" si="3"/>
        <v>64.3618913971435</v>
      </c>
      <c r="U22" s="23">
        <v>10</v>
      </c>
      <c r="V22" s="36">
        <f t="shared" si="4"/>
        <v>99.3618913971435</v>
      </c>
    </row>
    <row r="23" s="1" customFormat="1" spans="1:22">
      <c r="A23" s="21" t="s">
        <v>39</v>
      </c>
      <c r="B23" s="22">
        <v>10</v>
      </c>
      <c r="C23" s="22">
        <v>2</v>
      </c>
      <c r="D23" s="22">
        <v>3</v>
      </c>
      <c r="E23" s="22">
        <v>8</v>
      </c>
      <c r="F23" s="22">
        <v>2</v>
      </c>
      <c r="G23" s="22">
        <v>15</v>
      </c>
      <c r="H23" s="23">
        <v>4</v>
      </c>
      <c r="I23" s="35">
        <f>VLOOKUP(A23,[1]母表!$1:$1048576,26,FALSE)</f>
        <v>4.41878361717406</v>
      </c>
      <c r="J23" s="36">
        <f>VLOOKUP(A23,[1]母表!$1:$1048576,27,FALSE)</f>
        <v>4.4057467795716</v>
      </c>
      <c r="K23" s="37">
        <f t="shared" si="0"/>
        <v>8.82453039674566</v>
      </c>
      <c r="L23" s="36">
        <f>VLOOKUP(A23,[1]母表!$1:$1048576,29,FALSE)</f>
        <v>6.20657711386555</v>
      </c>
      <c r="M23" s="36">
        <f>VLOOKUP(A23,[1]母表!$1:$1048576,30,FALSE)</f>
        <v>6.665240168643</v>
      </c>
      <c r="N23" s="36">
        <f t="shared" si="1"/>
        <v>12.8718172825085</v>
      </c>
      <c r="O23" s="38">
        <f>VLOOKUP(A23,[1]母表!$1:$1048576,32,FALSE)</f>
        <v>6.80402133281715</v>
      </c>
      <c r="P23" s="38">
        <f>VLOOKUP(A23,[1]母表!$1:$1048576,33,FALSE)</f>
        <v>6.9883287900847</v>
      </c>
      <c r="Q23" s="36">
        <f t="shared" si="2"/>
        <v>13.7923501229019</v>
      </c>
      <c r="R23" s="42">
        <f>VLOOKUP(A23,[1]亿元投诉件数!$1:$1048576,9,FALSE)</f>
        <v>7.1790131967969</v>
      </c>
      <c r="S23" s="23">
        <v>6</v>
      </c>
      <c r="T23" s="36">
        <f t="shared" si="3"/>
        <v>52.667710998953</v>
      </c>
      <c r="U23" s="23">
        <v>10</v>
      </c>
      <c r="V23" s="36">
        <f t="shared" si="4"/>
        <v>87.667710998953</v>
      </c>
    </row>
    <row r="24" s="1" customFormat="1" spans="1:22">
      <c r="A24" s="21" t="s">
        <v>40</v>
      </c>
      <c r="B24" s="22">
        <v>10</v>
      </c>
      <c r="C24" s="22">
        <v>2</v>
      </c>
      <c r="D24" s="22">
        <v>3</v>
      </c>
      <c r="E24" s="22">
        <v>8</v>
      </c>
      <c r="F24" s="22">
        <v>2</v>
      </c>
      <c r="G24" s="22">
        <v>15</v>
      </c>
      <c r="H24" s="23">
        <v>4</v>
      </c>
      <c r="I24" s="35">
        <f>VLOOKUP(A24,[1]母表!$1:$1048576,26,FALSE)</f>
        <v>6.59260854408904</v>
      </c>
      <c r="J24" s="36">
        <f>VLOOKUP(A24,[1]母表!$1:$1048576,27,FALSE)</f>
        <v>7.65420363250052</v>
      </c>
      <c r="K24" s="37">
        <f t="shared" si="0"/>
        <v>14.2468121765896</v>
      </c>
      <c r="L24" s="36">
        <f>VLOOKUP(A24,[1]母表!$1:$1048576,29,FALSE)</f>
        <v>8.39394485085785</v>
      </c>
      <c r="M24" s="36">
        <f>VLOOKUP(A24,[1]母表!$1:$1048576,30,FALSE)</f>
        <v>7.86678547911676</v>
      </c>
      <c r="N24" s="36">
        <f t="shared" si="1"/>
        <v>16.2607303299746</v>
      </c>
      <c r="O24" s="38">
        <f>VLOOKUP(A24,[1]母表!$1:$1048576,32,FALSE)</f>
        <v>7.89997616756385</v>
      </c>
      <c r="P24" s="38">
        <f>VLOOKUP(A24,[1]母表!$1:$1048576,33,FALSE)</f>
        <v>8.1047310966426</v>
      </c>
      <c r="Q24" s="36">
        <f t="shared" si="2"/>
        <v>16.0047072642065</v>
      </c>
      <c r="R24" s="42">
        <v>10</v>
      </c>
      <c r="S24" s="23">
        <v>6</v>
      </c>
      <c r="T24" s="36">
        <f t="shared" si="3"/>
        <v>66.5122497707706</v>
      </c>
      <c r="U24" s="23">
        <v>10</v>
      </c>
      <c r="V24" s="36">
        <f t="shared" si="4"/>
        <v>101.512249770771</v>
      </c>
    </row>
    <row r="25" s="1" customFormat="1" spans="1:22">
      <c r="A25" s="21" t="s">
        <v>41</v>
      </c>
      <c r="B25" s="22">
        <v>10</v>
      </c>
      <c r="C25" s="22">
        <v>2</v>
      </c>
      <c r="D25" s="22">
        <v>3</v>
      </c>
      <c r="E25" s="22">
        <v>8</v>
      </c>
      <c r="F25" s="22">
        <v>2</v>
      </c>
      <c r="G25" s="22">
        <v>15</v>
      </c>
      <c r="H25" s="23">
        <v>4</v>
      </c>
      <c r="I25" s="35">
        <f>VLOOKUP(A25,[1]母表!$1:$1048576,26,FALSE)</f>
        <v>6.5237061521751</v>
      </c>
      <c r="J25" s="36">
        <f>VLOOKUP(A25,[1]母表!$1:$1048576,27,FALSE)</f>
        <v>5.4608354201574</v>
      </c>
      <c r="K25" s="37">
        <f t="shared" si="0"/>
        <v>11.9845415723325</v>
      </c>
      <c r="L25" s="36">
        <f>VLOOKUP(A25,[1]母表!$1:$1048576,29,FALSE)</f>
        <v>7.67467529718632</v>
      </c>
      <c r="M25" s="36">
        <f>VLOOKUP(A25,[1]母表!$1:$1048576,30,FALSE)</f>
        <v>6.75652078051713</v>
      </c>
      <c r="N25" s="36">
        <f t="shared" si="1"/>
        <v>14.4311960777035</v>
      </c>
      <c r="O25" s="38">
        <f>VLOOKUP(A25,[1]母表!$1:$1048576,32,FALSE)</f>
        <v>7.43670109616665</v>
      </c>
      <c r="P25" s="38">
        <f>VLOOKUP(A25,[1]母表!$1:$1048576,33,FALSE)</f>
        <v>6.53807454075225</v>
      </c>
      <c r="Q25" s="36">
        <f t="shared" si="2"/>
        <v>13.9747756369189</v>
      </c>
      <c r="R25" s="42">
        <f>VLOOKUP(A25,[1]亿元投诉件数!$1:$1048576,9,FALSE)</f>
        <v>6.60778096256914</v>
      </c>
      <c r="S25" s="23">
        <v>6</v>
      </c>
      <c r="T25" s="36">
        <f t="shared" si="3"/>
        <v>56.998294249524</v>
      </c>
      <c r="U25" s="23">
        <v>10</v>
      </c>
      <c r="V25" s="36">
        <f t="shared" si="4"/>
        <v>91.998294249524</v>
      </c>
    </row>
    <row r="26" s="1" customFormat="1" spans="1:22">
      <c r="A26" s="21" t="s">
        <v>42</v>
      </c>
      <c r="B26" s="22">
        <v>10</v>
      </c>
      <c r="C26" s="22">
        <v>2</v>
      </c>
      <c r="D26" s="22">
        <v>3</v>
      </c>
      <c r="E26" s="22">
        <v>8</v>
      </c>
      <c r="F26" s="22">
        <v>2</v>
      </c>
      <c r="G26" s="22">
        <v>15</v>
      </c>
      <c r="H26" s="23">
        <v>4</v>
      </c>
      <c r="I26" s="35">
        <f>VLOOKUP(A26,[1]母表!$1:$1048576,26,FALSE)</f>
        <v>8.40887873209336</v>
      </c>
      <c r="J26" s="36">
        <f>VLOOKUP(A26,[1]母表!$1:$1048576,27,FALSE)</f>
        <v>7.80216144981994</v>
      </c>
      <c r="K26" s="37">
        <f t="shared" si="0"/>
        <v>16.2110401819133</v>
      </c>
      <c r="L26" s="36">
        <f>VLOOKUP(A26,[1]母表!$1:$1048576,29,FALSE)</f>
        <v>7.97581789174076</v>
      </c>
      <c r="M26" s="36">
        <f>VLOOKUP(A26,[1]母表!$1:$1048576,30,FALSE)</f>
        <v>7.73512510103322</v>
      </c>
      <c r="N26" s="36">
        <f t="shared" si="1"/>
        <v>15.710942992774</v>
      </c>
      <c r="O26" s="38">
        <f>VLOOKUP(A26,[1]母表!$1:$1048576,32,FALSE)</f>
        <v>8.25220262174625</v>
      </c>
      <c r="P26" s="38">
        <f>VLOOKUP(A26,[1]母表!$1:$1048576,33,FALSE)</f>
        <v>7.67875585038165</v>
      </c>
      <c r="Q26" s="36">
        <f t="shared" si="2"/>
        <v>15.9309584721279</v>
      </c>
      <c r="R26" s="42">
        <f>VLOOKUP(A26,[1]亿元投诉件数!$1:$1048576,9,FALSE)</f>
        <v>0</v>
      </c>
      <c r="S26" s="23">
        <v>6</v>
      </c>
      <c r="T26" s="36">
        <f t="shared" si="3"/>
        <v>57.8529416468152</v>
      </c>
      <c r="U26" s="23">
        <v>10</v>
      </c>
      <c r="V26" s="36">
        <f t="shared" si="4"/>
        <v>92.8529416468152</v>
      </c>
    </row>
    <row r="27" s="1" customFormat="1" spans="1:22">
      <c r="A27" s="21" t="s">
        <v>43</v>
      </c>
      <c r="B27" s="22">
        <v>10</v>
      </c>
      <c r="C27" s="22">
        <v>2</v>
      </c>
      <c r="D27" s="22">
        <v>3</v>
      </c>
      <c r="E27" s="22">
        <v>8</v>
      </c>
      <c r="F27" s="22">
        <v>2</v>
      </c>
      <c r="G27" s="22">
        <v>15</v>
      </c>
      <c r="H27" s="23">
        <v>4</v>
      </c>
      <c r="I27" s="35">
        <f>VLOOKUP(A27,[1]母表!$1:$1048576,26,FALSE)</f>
        <v>10.3421001363725</v>
      </c>
      <c r="J27" s="36">
        <f>VLOOKUP(A27,[1]母表!$1:$1048576,27,FALSE)</f>
        <v>7.3650881672021</v>
      </c>
      <c r="K27" s="37">
        <f t="shared" si="0"/>
        <v>17.7071883035746</v>
      </c>
      <c r="L27" s="36">
        <f>VLOOKUP(A27,[1]母表!$1:$1048576,29,FALSE)</f>
        <v>7.19026913706409</v>
      </c>
      <c r="M27" s="36">
        <f>VLOOKUP(A27,[1]母表!$1:$1048576,30,FALSE)</f>
        <v>6.79617542044156</v>
      </c>
      <c r="N27" s="36">
        <f t="shared" si="1"/>
        <v>13.9864445575056</v>
      </c>
      <c r="O27" s="38">
        <f>VLOOKUP(A27,[1]母表!$1:$1048576,32,FALSE)</f>
        <v>7.4070015149811</v>
      </c>
      <c r="P27" s="38">
        <f>VLOOKUP(A27,[1]母表!$1:$1048576,33,FALSE)</f>
        <v>7.9549507639498</v>
      </c>
      <c r="Q27" s="36">
        <f t="shared" si="2"/>
        <v>15.3619522789309</v>
      </c>
      <c r="R27" s="42">
        <f>VLOOKUP(A27,[1]亿元投诉件数!$1:$1048576,9,FALSE)</f>
        <v>0</v>
      </c>
      <c r="S27" s="23">
        <v>6</v>
      </c>
      <c r="T27" s="36">
        <f t="shared" si="3"/>
        <v>57.0555851400111</v>
      </c>
      <c r="U27" s="23">
        <v>10</v>
      </c>
      <c r="V27" s="36">
        <f t="shared" si="4"/>
        <v>92.0555851400111</v>
      </c>
    </row>
    <row r="28" s="1" customFormat="1" spans="1:22">
      <c r="A28" s="21" t="s">
        <v>44</v>
      </c>
      <c r="B28" s="22">
        <v>10</v>
      </c>
      <c r="C28" s="22">
        <v>2</v>
      </c>
      <c r="D28" s="22">
        <v>3</v>
      </c>
      <c r="E28" s="22">
        <v>8</v>
      </c>
      <c r="F28" s="22">
        <v>2</v>
      </c>
      <c r="G28" s="22">
        <v>15</v>
      </c>
      <c r="H28" s="23">
        <v>4</v>
      </c>
      <c r="I28" s="35">
        <f>VLOOKUP(A28,[1]母表!$1:$1048576,26,FALSE)</f>
        <v>8.45187139844604</v>
      </c>
      <c r="J28" s="36">
        <f>VLOOKUP(A28,[1]母表!$1:$1048576,27,FALSE)</f>
        <v>8.21342905545374</v>
      </c>
      <c r="K28" s="37">
        <f t="shared" si="0"/>
        <v>16.6653004538998</v>
      </c>
      <c r="L28" s="36">
        <f>VLOOKUP(A28,[1]母表!$1:$1048576,29,FALSE)</f>
        <v>7.61373651069083</v>
      </c>
      <c r="M28" s="36">
        <f>VLOOKUP(A28,[1]母表!$1:$1048576,30,FALSE)</f>
        <v>8.29416247759139</v>
      </c>
      <c r="N28" s="36">
        <f t="shared" si="1"/>
        <v>15.9078989882822</v>
      </c>
      <c r="O28" s="38">
        <f>VLOOKUP(A28,[1]母表!$1:$1048576,32,FALSE)</f>
        <v>7.14863025347935</v>
      </c>
      <c r="P28" s="38">
        <f>VLOOKUP(A28,[1]母表!$1:$1048576,33,FALSE)</f>
        <v>7.09200007050235</v>
      </c>
      <c r="Q28" s="36">
        <f t="shared" si="2"/>
        <v>14.2406303239817</v>
      </c>
      <c r="R28" s="42">
        <f>VLOOKUP(A28,[1]亿元投诉件数!$1:$1048576,9,FALSE)</f>
        <v>10</v>
      </c>
      <c r="S28" s="23">
        <v>6</v>
      </c>
      <c r="T28" s="36">
        <f t="shared" si="3"/>
        <v>66.8138297661637</v>
      </c>
      <c r="U28" s="23">
        <v>10</v>
      </c>
      <c r="V28" s="36">
        <f t="shared" si="4"/>
        <v>101.813829766164</v>
      </c>
    </row>
    <row r="29" s="1" customFormat="1" spans="1:22">
      <c r="A29" s="21" t="s">
        <v>45</v>
      </c>
      <c r="B29" s="22">
        <v>10</v>
      </c>
      <c r="C29" s="22">
        <v>2</v>
      </c>
      <c r="D29" s="22">
        <v>3</v>
      </c>
      <c r="E29" s="22">
        <v>8</v>
      </c>
      <c r="F29" s="22">
        <v>2</v>
      </c>
      <c r="G29" s="22">
        <v>15</v>
      </c>
      <c r="H29" s="23">
        <v>4</v>
      </c>
      <c r="I29" s="35">
        <f>VLOOKUP(A29,[1]母表!$1:$1048576,26,FALSE)</f>
        <v>-2.92261599041256</v>
      </c>
      <c r="J29" s="36">
        <f>VLOOKUP(A29,[1]母表!$1:$1048576,27,FALSE)</f>
        <v>8.34588731854582</v>
      </c>
      <c r="K29" s="37">
        <f t="shared" si="0"/>
        <v>5.42327132813326</v>
      </c>
      <c r="L29" s="36">
        <f>VLOOKUP(A29,[1]母表!$1:$1048576,29,FALSE)</f>
        <v>6.72498486468598</v>
      </c>
      <c r="M29" s="36">
        <f>VLOOKUP(A29,[1]母表!$1:$1048576,30,FALSE)</f>
        <v>8.04997572747626</v>
      </c>
      <c r="N29" s="36">
        <f t="shared" si="1"/>
        <v>14.7749605921622</v>
      </c>
      <c r="O29" s="38">
        <f>VLOOKUP(A29,[1]母表!$1:$1048576,32,FALSE)</f>
        <v>6.99581030285425</v>
      </c>
      <c r="P29" s="38">
        <f>VLOOKUP(A29,[1]母表!$1:$1048576,33,FALSE)</f>
        <v>7.727752630137</v>
      </c>
      <c r="Q29" s="36">
        <f t="shared" si="2"/>
        <v>14.7235629329912</v>
      </c>
      <c r="R29" s="42">
        <v>10</v>
      </c>
      <c r="S29" s="23">
        <v>6</v>
      </c>
      <c r="T29" s="36">
        <f t="shared" si="3"/>
        <v>54.9217948532867</v>
      </c>
      <c r="U29" s="23">
        <v>10</v>
      </c>
      <c r="V29" s="36">
        <f t="shared" si="4"/>
        <v>89.9217948532867</v>
      </c>
    </row>
    <row r="30" s="1" customFormat="1" spans="1:22">
      <c r="A30" s="21" t="s">
        <v>46</v>
      </c>
      <c r="B30" s="22">
        <v>10</v>
      </c>
      <c r="C30" s="22">
        <v>2</v>
      </c>
      <c r="D30" s="22">
        <v>3</v>
      </c>
      <c r="E30" s="22">
        <v>8</v>
      </c>
      <c r="F30" s="22">
        <v>2</v>
      </c>
      <c r="G30" s="22">
        <v>15</v>
      </c>
      <c r="H30" s="23">
        <v>4</v>
      </c>
      <c r="I30" s="35">
        <f>VLOOKUP(A30,[1]母表!$1:$1048576,26,FALSE)</f>
        <v>9.5804143126177</v>
      </c>
      <c r="J30" s="36">
        <f>VLOOKUP(A30,[1]母表!$1:$1048576,27,FALSE)</f>
        <v>8.14715105480954</v>
      </c>
      <c r="K30" s="37">
        <f t="shared" si="0"/>
        <v>17.7275653674272</v>
      </c>
      <c r="L30" s="36">
        <f>VLOOKUP(A30,[1]母表!$1:$1048576,29,FALSE)</f>
        <v>7.99257456096552</v>
      </c>
      <c r="M30" s="36">
        <f>VLOOKUP(A30,[1]母表!$1:$1048576,30,FALSE)</f>
        <v>6.40150815425451</v>
      </c>
      <c r="N30" s="36">
        <f t="shared" si="1"/>
        <v>14.39408271522</v>
      </c>
      <c r="O30" s="38">
        <f>VLOOKUP(A30,[1]母表!$1:$1048576,32,FALSE)</f>
        <v>7.7578792155537</v>
      </c>
      <c r="P30" s="38">
        <f>VLOOKUP(A30,[1]母表!$1:$1048576,33,FALSE)</f>
        <v>7.79690061204355</v>
      </c>
      <c r="Q30" s="36">
        <f t="shared" si="2"/>
        <v>15.5547798275973</v>
      </c>
      <c r="R30" s="42">
        <v>10</v>
      </c>
      <c r="S30" s="23">
        <v>6</v>
      </c>
      <c r="T30" s="36">
        <f t="shared" si="3"/>
        <v>67.6764279102445</v>
      </c>
      <c r="U30" s="23">
        <v>10</v>
      </c>
      <c r="V30" s="36">
        <f t="shared" si="4"/>
        <v>102.676427910245</v>
      </c>
    </row>
    <row r="31" s="1" customFormat="1" spans="1:22">
      <c r="A31" s="21" t="s">
        <v>47</v>
      </c>
      <c r="B31" s="22">
        <v>10</v>
      </c>
      <c r="C31" s="22">
        <v>2</v>
      </c>
      <c r="D31" s="22">
        <v>3</v>
      </c>
      <c r="E31" s="22">
        <v>8</v>
      </c>
      <c r="F31" s="22">
        <v>2</v>
      </c>
      <c r="G31" s="22">
        <v>15</v>
      </c>
      <c r="H31" s="23">
        <v>4</v>
      </c>
      <c r="I31" s="35">
        <f>VLOOKUP(A31,[1]母表!$1:$1048576,26,FALSE)</f>
        <v>6.62446193166532</v>
      </c>
      <c r="J31" s="36">
        <f>VLOOKUP(A31,[1]母表!$1:$1048576,27,FALSE)</f>
        <v>6.24626725775554</v>
      </c>
      <c r="K31" s="37">
        <f t="shared" si="0"/>
        <v>12.8707291894209</v>
      </c>
      <c r="L31" s="36">
        <f>VLOOKUP(A31,[1]母表!$1:$1048576,29,FALSE)</f>
        <v>8.12771291139729</v>
      </c>
      <c r="M31" s="36">
        <f>VLOOKUP(A31,[1]母表!$1:$1048576,30,FALSE)</f>
        <v>7.75168672568308</v>
      </c>
      <c r="N31" s="36">
        <f t="shared" si="1"/>
        <v>15.8793996370804</v>
      </c>
      <c r="O31" s="38">
        <f>VLOOKUP(A31,[1]母表!$1:$1048576,32,FALSE)</f>
        <v>7.97110851958565</v>
      </c>
      <c r="P31" s="38">
        <f>VLOOKUP(A31,[1]母表!$1:$1048576,33,FALSE)</f>
        <v>7.05792965304135</v>
      </c>
      <c r="Q31" s="36">
        <f t="shared" si="2"/>
        <v>15.029038172627</v>
      </c>
      <c r="R31" s="42">
        <v>10</v>
      </c>
      <c r="S31" s="23">
        <v>6</v>
      </c>
      <c r="T31" s="36">
        <f t="shared" si="3"/>
        <v>63.7791669991282</v>
      </c>
      <c r="U31" s="23">
        <v>10</v>
      </c>
      <c r="V31" s="36">
        <f t="shared" si="4"/>
        <v>98.7791669991282</v>
      </c>
    </row>
    <row r="32" s="1" customFormat="1" spans="1:22">
      <c r="A32" s="21" t="s">
        <v>48</v>
      </c>
      <c r="B32" s="22">
        <v>10</v>
      </c>
      <c r="C32" s="22">
        <v>2</v>
      </c>
      <c r="D32" s="22">
        <v>3</v>
      </c>
      <c r="E32" s="22">
        <v>8</v>
      </c>
      <c r="F32" s="22">
        <v>2</v>
      </c>
      <c r="G32" s="22">
        <v>15</v>
      </c>
      <c r="H32" s="23">
        <v>4</v>
      </c>
      <c r="I32" s="35">
        <f>VLOOKUP(A32,[1]母表!$1:$1048576,26,FALSE)</f>
        <v>6.16401502563018</v>
      </c>
      <c r="J32" s="36">
        <f>VLOOKUP(A32,[1]母表!$1:$1048576,27,FALSE)</f>
        <v>7.3013671440638</v>
      </c>
      <c r="K32" s="37">
        <f t="shared" si="0"/>
        <v>13.465382169694</v>
      </c>
      <c r="L32" s="36">
        <f>VLOOKUP(A32,[1]母表!$1:$1048576,29,FALSE)</f>
        <v>8.14762153669472</v>
      </c>
      <c r="M32" s="36">
        <f>VLOOKUP(A32,[1]母表!$1:$1048576,30,FALSE)</f>
        <v>8.37941823330589</v>
      </c>
      <c r="N32" s="36">
        <f t="shared" si="1"/>
        <v>16.5270397700006</v>
      </c>
      <c r="O32" s="38">
        <f>VLOOKUP(A32,[1]母表!$1:$1048576,32,FALSE)</f>
        <v>4.4602925316753</v>
      </c>
      <c r="P32" s="38">
        <f>VLOOKUP(A32,[1]母表!$1:$1048576,33,FALSE)</f>
        <v>3.51575595419585</v>
      </c>
      <c r="Q32" s="36">
        <f t="shared" si="2"/>
        <v>7.97604848587115</v>
      </c>
      <c r="R32" s="42">
        <f>VLOOKUP(A32,[1]亿元投诉件数!$1:$1048576,9,FALSE)</f>
        <v>9.35477894449293</v>
      </c>
      <c r="S32" s="23">
        <v>6</v>
      </c>
      <c r="T32" s="36">
        <f t="shared" si="3"/>
        <v>57.3232493700587</v>
      </c>
      <c r="U32" s="23">
        <v>10</v>
      </c>
      <c r="V32" s="36">
        <f t="shared" si="4"/>
        <v>92.3232493700587</v>
      </c>
    </row>
    <row r="33" s="1" customFormat="1" spans="1:22">
      <c r="A33" s="21" t="s">
        <v>49</v>
      </c>
      <c r="B33" s="22">
        <v>10</v>
      </c>
      <c r="C33" s="22">
        <v>2</v>
      </c>
      <c r="D33" s="22">
        <v>3</v>
      </c>
      <c r="E33" s="22">
        <v>8</v>
      </c>
      <c r="F33" s="22">
        <v>2</v>
      </c>
      <c r="G33" s="22">
        <v>15</v>
      </c>
      <c r="H33" s="23">
        <v>4</v>
      </c>
      <c r="I33" s="35">
        <f>VLOOKUP(A33,[1]母表!$1:$1048576,26,FALSE)</f>
        <v>3.683444615648</v>
      </c>
      <c r="J33" s="36">
        <f>VLOOKUP(A33,[1]母表!$1:$1048576,27,FALSE)</f>
        <v>8.47723652489502</v>
      </c>
      <c r="K33" s="37">
        <f t="shared" si="0"/>
        <v>12.160681140543</v>
      </c>
      <c r="L33" s="36">
        <f>VLOOKUP(A33,[1]母表!$1:$1048576,29,FALSE)</f>
        <v>8.20694248892699</v>
      </c>
      <c r="M33" s="36">
        <f>VLOOKUP(A33,[1]母表!$1:$1048576,30,FALSE)</f>
        <v>8.34325704560706</v>
      </c>
      <c r="N33" s="36">
        <f t="shared" si="1"/>
        <v>16.5501995345341</v>
      </c>
      <c r="O33" s="38">
        <f>VLOOKUP(A33,[1]母表!$1:$1048576,32,FALSE)</f>
        <v>7.5591047733755</v>
      </c>
      <c r="P33" s="38">
        <f>VLOOKUP(A33,[1]母表!$1:$1048576,33,FALSE)</f>
        <v>7.2363961814396</v>
      </c>
      <c r="Q33" s="36">
        <f t="shared" si="2"/>
        <v>14.7955009548151</v>
      </c>
      <c r="R33" s="42">
        <v>10</v>
      </c>
      <c r="S33" s="23">
        <v>6</v>
      </c>
      <c r="T33" s="36">
        <f t="shared" si="3"/>
        <v>63.5063816298922</v>
      </c>
      <c r="U33" s="23">
        <v>10</v>
      </c>
      <c r="V33" s="36">
        <f t="shared" si="4"/>
        <v>98.5063816298922</v>
      </c>
    </row>
    <row r="34" s="1" customFormat="1" spans="1:22">
      <c r="A34" s="21" t="s">
        <v>50</v>
      </c>
      <c r="B34" s="22">
        <v>10</v>
      </c>
      <c r="C34" s="22">
        <v>2</v>
      </c>
      <c r="D34" s="22">
        <v>3</v>
      </c>
      <c r="E34" s="22">
        <v>8</v>
      </c>
      <c r="F34" s="22">
        <v>2</v>
      </c>
      <c r="G34" s="22">
        <v>15</v>
      </c>
      <c r="H34" s="23">
        <v>4</v>
      </c>
      <c r="I34" s="35">
        <f>VLOOKUP(A34,[1]母表!$1:$1048576,26,FALSE)</f>
        <v>3.50470809792844</v>
      </c>
      <c r="J34" s="36">
        <f>VLOOKUP(A34,[1]母表!$1:$1048576,27,FALSE)</f>
        <v>6.1599398467736</v>
      </c>
      <c r="K34" s="37">
        <f t="shared" si="0"/>
        <v>9.66464794470204</v>
      </c>
      <c r="L34" s="36">
        <f>VLOOKUP(A34,[1]母表!$1:$1048576,29,FALSE)</f>
        <v>7.20253070649035</v>
      </c>
      <c r="M34" s="36">
        <f>VLOOKUP(A34,[1]母表!$1:$1048576,30,FALSE)</f>
        <v>7.52890021553584</v>
      </c>
      <c r="N34" s="36">
        <f t="shared" si="1"/>
        <v>14.7314309220262</v>
      </c>
      <c r="O34" s="38">
        <f>VLOOKUP(A34,[1]母表!$1:$1048576,32,FALSE)</f>
        <v>7.2654661634076</v>
      </c>
      <c r="P34" s="38">
        <f>VLOOKUP(A34,[1]母表!$1:$1048576,33,FALSE)</f>
        <v>7.78146511038975</v>
      </c>
      <c r="Q34" s="36">
        <f t="shared" si="2"/>
        <v>15.0469312737973</v>
      </c>
      <c r="R34" s="42">
        <f>VLOOKUP(A34,[1]亿元投诉件数!$1:$1048576,9,FALSE)</f>
        <v>6.50871021012652</v>
      </c>
      <c r="S34" s="23">
        <v>6</v>
      </c>
      <c r="T34" s="36">
        <f t="shared" si="3"/>
        <v>55.9517203506521</v>
      </c>
      <c r="U34" s="23">
        <v>10</v>
      </c>
      <c r="V34" s="36">
        <f t="shared" si="4"/>
        <v>90.9517203506521</v>
      </c>
    </row>
    <row r="35" s="1" customFormat="1" spans="1:22">
      <c r="A35" s="21" t="s">
        <v>51</v>
      </c>
      <c r="B35" s="22">
        <v>10</v>
      </c>
      <c r="C35" s="22">
        <v>2</v>
      </c>
      <c r="D35" s="22">
        <v>3</v>
      </c>
      <c r="E35" s="22">
        <v>8</v>
      </c>
      <c r="F35" s="22">
        <v>2</v>
      </c>
      <c r="G35" s="22">
        <v>15</v>
      </c>
      <c r="H35" s="23">
        <v>4</v>
      </c>
      <c r="I35" s="35">
        <f>VLOOKUP(A35,[1]母表!$1:$1048576,26,FALSE)</f>
        <v>8.0178292786041</v>
      </c>
      <c r="J35" s="36">
        <f>VLOOKUP(A35,[1]母表!$1:$1048576,27,FALSE)</f>
        <v>7.82727997616752</v>
      </c>
      <c r="K35" s="37">
        <f t="shared" si="0"/>
        <v>15.8451092547716</v>
      </c>
      <c r="L35" s="36">
        <f>VLOOKUP(A35,[1]母表!$1:$1048576,29,FALSE)</f>
        <v>8.13747837434547</v>
      </c>
      <c r="M35" s="36">
        <f>VLOOKUP(A35,[1]母表!$1:$1048576,30,FALSE)</f>
        <v>8.00657380383987</v>
      </c>
      <c r="N35" s="36">
        <f t="shared" si="1"/>
        <v>16.1440521781853</v>
      </c>
      <c r="O35" s="38">
        <f>VLOOKUP(A35,[1]母表!$1:$1048576,32,FALSE)</f>
        <v>7.13388439766825</v>
      </c>
      <c r="P35" s="38">
        <f>VLOOKUP(A35,[1]母表!$1:$1048576,33,FALSE)</f>
        <v>7.10909016672145</v>
      </c>
      <c r="Q35" s="36">
        <f t="shared" si="2"/>
        <v>14.2429745643897</v>
      </c>
      <c r="R35" s="42">
        <f>VLOOKUP(A35,[1]亿元投诉件数!$1:$1048576,9,FALSE)</f>
        <v>6.83743415817604</v>
      </c>
      <c r="S35" s="23">
        <v>6</v>
      </c>
      <c r="T35" s="36">
        <f t="shared" si="3"/>
        <v>63.0695701555227</v>
      </c>
      <c r="U35" s="23">
        <v>10</v>
      </c>
      <c r="V35" s="36">
        <f t="shared" si="4"/>
        <v>98.0695701555227</v>
      </c>
    </row>
    <row r="36" s="1" customFormat="1" spans="1:22">
      <c r="A36" s="21" t="s">
        <v>52</v>
      </c>
      <c r="B36" s="22">
        <v>10</v>
      </c>
      <c r="C36" s="22">
        <v>2</v>
      </c>
      <c r="D36" s="22">
        <v>3</v>
      </c>
      <c r="E36" s="22">
        <v>8</v>
      </c>
      <c r="F36" s="22">
        <v>2</v>
      </c>
      <c r="G36" s="22">
        <v>15</v>
      </c>
      <c r="H36" s="23">
        <v>4</v>
      </c>
      <c r="I36" s="35">
        <f>VLOOKUP(A36,[1]母表!$1:$1048576,26,FALSE)</f>
        <v>4.6797853818001</v>
      </c>
      <c r="J36" s="36">
        <f>VLOOKUP(A36,[1]母表!$1:$1048576,27,FALSE)</f>
        <v>5.97876909194482</v>
      </c>
      <c r="K36" s="37">
        <f t="shared" si="0"/>
        <v>10.6585544737449</v>
      </c>
      <c r="L36" s="36">
        <f>VLOOKUP(A36,[1]母表!$1:$1048576,29,FALSE)</f>
        <v>9.05925703433259</v>
      </c>
      <c r="M36" s="36">
        <f>VLOOKUP(A36,[1]母表!$1:$1048576,30,FALSE)</f>
        <v>6.96395698466386</v>
      </c>
      <c r="N36" s="36">
        <f t="shared" si="1"/>
        <v>16.0232140189965</v>
      </c>
      <c r="O36" s="38">
        <f>VLOOKUP(A36,[1]母表!$1:$1048576,32,FALSE)</f>
        <v>8.24334172116665</v>
      </c>
      <c r="P36" s="38">
        <f>VLOOKUP(A36,[1]母表!$1:$1048576,33,FALSE)</f>
        <v>7.43604933213815</v>
      </c>
      <c r="Q36" s="36">
        <f t="shared" si="2"/>
        <v>15.6793910533048</v>
      </c>
      <c r="R36" s="42">
        <v>10</v>
      </c>
      <c r="S36" s="23">
        <v>6</v>
      </c>
      <c r="T36" s="36">
        <f t="shared" si="3"/>
        <v>62.3611595460462</v>
      </c>
      <c r="U36" s="23">
        <v>10</v>
      </c>
      <c r="V36" s="36">
        <f t="shared" si="4"/>
        <v>97.3611595460462</v>
      </c>
    </row>
    <row r="37" s="1" customFormat="1" spans="1:22">
      <c r="A37" s="21" t="s">
        <v>53</v>
      </c>
      <c r="B37" s="22">
        <v>10</v>
      </c>
      <c r="C37" s="22">
        <v>2</v>
      </c>
      <c r="D37" s="22">
        <v>3</v>
      </c>
      <c r="E37" s="22">
        <v>8</v>
      </c>
      <c r="F37" s="22">
        <v>2</v>
      </c>
      <c r="G37" s="22">
        <v>15</v>
      </c>
      <c r="H37" s="23">
        <v>4</v>
      </c>
      <c r="I37" s="35">
        <f>VLOOKUP(A37,[1]母表!$1:$1048576,26,FALSE)</f>
        <v>8.48874764595104</v>
      </c>
      <c r="J37" s="36">
        <f>VLOOKUP(A37,[1]母表!$1:$1048576,27,FALSE)</f>
        <v>2.13695874711724</v>
      </c>
      <c r="K37" s="37">
        <f t="shared" si="0"/>
        <v>10.6257063930683</v>
      </c>
      <c r="L37" s="36">
        <f>VLOOKUP(A37,[1]母表!$1:$1048576,29,FALSE)</f>
        <v>9.07335018202945</v>
      </c>
      <c r="M37" s="36">
        <f>VLOOKUP(A37,[1]母表!$1:$1048576,30,FALSE)</f>
        <v>8.65496745658008</v>
      </c>
      <c r="N37" s="36">
        <f t="shared" si="1"/>
        <v>17.7283176386095</v>
      </c>
      <c r="O37" s="38">
        <f>VLOOKUP(A37,[1]母表!$1:$1048576,32,FALSE)</f>
        <v>7.07331066526605</v>
      </c>
      <c r="P37" s="38">
        <f>VLOOKUP(A37,[1]母表!$1:$1048576,33,FALSE)</f>
        <v>8.4883616621139</v>
      </c>
      <c r="Q37" s="36">
        <f t="shared" si="2"/>
        <v>15.56167232738</v>
      </c>
      <c r="R37" s="42">
        <v>10</v>
      </c>
      <c r="S37" s="23">
        <v>6</v>
      </c>
      <c r="T37" s="36">
        <f t="shared" si="3"/>
        <v>63.9156963590578</v>
      </c>
      <c r="U37" s="23">
        <v>10</v>
      </c>
      <c r="V37" s="36">
        <f t="shared" si="4"/>
        <v>98.9156963590578</v>
      </c>
    </row>
    <row r="38" s="1" customFormat="1" ht="12" customHeight="1" spans="1:22">
      <c r="A38" s="21" t="s">
        <v>54</v>
      </c>
      <c r="B38" s="22">
        <v>10</v>
      </c>
      <c r="C38" s="22">
        <v>2</v>
      </c>
      <c r="D38" s="22">
        <v>3</v>
      </c>
      <c r="E38" s="22">
        <v>8</v>
      </c>
      <c r="F38" s="22">
        <v>2</v>
      </c>
      <c r="G38" s="22">
        <v>15</v>
      </c>
      <c r="H38" s="23">
        <v>4</v>
      </c>
      <c r="I38" s="35">
        <f>VLOOKUP(A38,[1]母表!$1:$1048576,26,FALSE)</f>
        <v>-4.33625235404896</v>
      </c>
      <c r="J38" s="36">
        <f>VLOOKUP(A38,[1]母表!$1:$1048576,27,FALSE)</f>
        <v>6.0661254137839</v>
      </c>
      <c r="K38" s="37">
        <f t="shared" si="0"/>
        <v>1.72987305973494</v>
      </c>
      <c r="L38" s="36">
        <f>VLOOKUP(A38,[1]母表!$1:$1048576,29,FALSE)</f>
        <v>4.62539687813064</v>
      </c>
      <c r="M38" s="36">
        <f>VLOOKUP(A38,[1]母表!$1:$1048576,30,FALSE)</f>
        <v>6.57172640822276</v>
      </c>
      <c r="N38" s="36">
        <f t="shared" si="1"/>
        <v>11.1971232863534</v>
      </c>
      <c r="O38" s="38">
        <f>VLOOKUP(A38,[1]母表!$1:$1048576,32,FALSE)</f>
        <v>7.8334580002364</v>
      </c>
      <c r="P38" s="38">
        <f>VLOOKUP(A38,[1]母表!$1:$1048576,33,FALSE)</f>
        <v>7.5426591402405</v>
      </c>
      <c r="Q38" s="36">
        <f t="shared" si="2"/>
        <v>15.3761171404769</v>
      </c>
      <c r="R38" s="42">
        <v>10</v>
      </c>
      <c r="S38" s="23">
        <v>6</v>
      </c>
      <c r="T38" s="36">
        <f t="shared" si="3"/>
        <v>48.3031134865652</v>
      </c>
      <c r="U38" s="23">
        <v>10</v>
      </c>
      <c r="V38" s="36">
        <f t="shared" si="4"/>
        <v>83.3031134865653</v>
      </c>
    </row>
    <row r="39" s="1" customFormat="1" spans="1:22">
      <c r="A39" s="21" t="s">
        <v>55</v>
      </c>
      <c r="B39" s="22">
        <v>10</v>
      </c>
      <c r="C39" s="22">
        <v>2</v>
      </c>
      <c r="D39" s="22">
        <v>3</v>
      </c>
      <c r="E39" s="22">
        <v>8</v>
      </c>
      <c r="F39" s="22">
        <v>2</v>
      </c>
      <c r="G39" s="22">
        <v>15</v>
      </c>
      <c r="H39" s="23">
        <v>4</v>
      </c>
      <c r="I39" s="35">
        <f>VLOOKUP(A39,[1]母表!$1:$1048576,26,FALSE)</f>
        <v>11.3476459510358</v>
      </c>
      <c r="J39" s="36">
        <f>VLOOKUP(A39,[1]母表!$1:$1048576,27,FALSE)</f>
        <v>7.45118288504828</v>
      </c>
      <c r="K39" s="37">
        <f t="shared" si="0"/>
        <v>18.7988288360841</v>
      </c>
      <c r="L39" s="36">
        <f>VLOOKUP(A39,[1]母表!$1:$1048576,29,FALSE)</f>
        <v>9.2108373139411</v>
      </c>
      <c r="M39" s="36">
        <f>VLOOKUP(A39,[1]母表!$1:$1048576,30,FALSE)</f>
        <v>8.5177581542545</v>
      </c>
      <c r="N39" s="36">
        <f t="shared" si="1"/>
        <v>17.7285954681956</v>
      </c>
      <c r="O39" s="38">
        <f>VLOOKUP(A39,[1]母表!$1:$1048576,32,FALSE)</f>
        <v>8.1884124550305</v>
      </c>
      <c r="P39" s="38">
        <f>VLOOKUP(A39,[1]母表!$1:$1048576,33,FALSE)</f>
        <v>7.96073681907325</v>
      </c>
      <c r="Q39" s="36">
        <f t="shared" si="2"/>
        <v>16.1491492741037</v>
      </c>
      <c r="R39" s="42">
        <f>VLOOKUP(A39,[1]亿元投诉件数!$1:$1048576,9,FALSE)</f>
        <v>1.49032951414168</v>
      </c>
      <c r="S39" s="23">
        <v>6</v>
      </c>
      <c r="T39" s="36">
        <f t="shared" si="3"/>
        <v>64.1669030925251</v>
      </c>
      <c r="U39" s="23">
        <v>10</v>
      </c>
      <c r="V39" s="36">
        <f t="shared" si="4"/>
        <v>99.1669030925251</v>
      </c>
    </row>
  </sheetData>
  <mergeCells count="20">
    <mergeCell ref="A1:U1"/>
    <mergeCell ref="A2:U2"/>
    <mergeCell ref="C3:G3"/>
    <mergeCell ref="H3:T3"/>
    <mergeCell ref="I4:K4"/>
    <mergeCell ref="L4:N4"/>
    <mergeCell ref="O4:Q4"/>
    <mergeCell ref="A3:A5"/>
    <mergeCell ref="B4:B5"/>
    <mergeCell ref="C4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3:V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Y·M·M</cp:lastModifiedBy>
  <dcterms:created xsi:type="dcterms:W3CDTF">2021-07-08T02:41:39Z</dcterms:created>
  <dcterms:modified xsi:type="dcterms:W3CDTF">2021-07-08T02:43:19Z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4C0651D155684D46A33EA13071C968FF</vt:lpwstr>
  </property>
  <property fmtid="{D5CDD505-2E9C-101B-9397-08002B2CF9AE}" pid="3" name="KSOProductBuildVer">
    <vt:lpwstr>2052-11.1.0.10578</vt:lpwstr>
  </property>
</Properties>
</file>